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<sst xmlns="http://schemas.openxmlformats.org/spreadsheetml/2006/main" count="30" uniqueCount="22">
  <si>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Base Budget</t>
  </si>
  <si>
    <t>Inflation allowance @ 2%</t>
  </si>
  <si>
    <t>Income from Wembley events</t>
  </si>
  <si>
    <t>Waste performance &amp; efficiency grant</t>
  </si>
  <si>
    <t>Total available budget</t>
  </si>
  <si>
    <t>2007/8</t>
  </si>
  <si>
    <t>2008/9</t>
  </si>
  <si>
    <t>TOTAL</t>
  </si>
  <si>
    <t>£000</t>
  </si>
  <si>
    <t>Estimated annual cost of preffered option</t>
  </si>
  <si>
    <t>Indexation @ 3%</t>
  </si>
  <si>
    <t>Total Estimated contract cost</t>
  </si>
  <si>
    <t>Estimated Budget Gap</t>
  </si>
  <si>
    <t>Deduction for replacement bins</t>
  </si>
  <si>
    <t>2009/10</t>
  </si>
  <si>
    <t>2010/11</t>
  </si>
  <si>
    <t>2012/13</t>
  </si>
  <si>
    <t>2013/14</t>
  </si>
  <si>
    <t>2011/12</t>
  </si>
  <si>
    <t>Waste Services Contract - Estimated budget gap for preferred permutation Enhanced 12 (Package 4)</t>
  </si>
  <si>
    <t>APPENDIX 3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</si>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</sst>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4" fillId="0" borderId="0" xfId="0" applyFont="1" applyAlignment="1">
      <alignment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 topLeftCell="A11">
      <selection activeCell="A21" sqref="A21"/>
    </sheetView>
  </sheetViews>
  <sheetFormatPr defaultColWidth="9.140625" defaultRowHeight="12.75"/>
  <cols>
    <col min="1" max="1" width="38.00390625" style="0" customWidth="1"/>
    <col min="2" max="9" width="9.140625" style="3" customWidth="1"/>
  </cols>
  <sheetData>
    <row r="1" ht="12.75">
      <c r="A1" s="9" t="s">
        <v>19</v>
      </c>
    </row>
    <row r="3" spans="2:9" ht="12.75">
      <c r="B3" s="5" t="s">
        <v>5</v>
      </c>
      <c r="C3" s="5" t="s">
        <v>6</v>
      </c>
      <c r="D3" s="6" t="s">
        <v>14</v>
      </c>
      <c r="E3" s="6" t="s">
        <v>15</v>
      </c>
      <c r="F3" s="6" t="s">
        <v>18</v>
      </c>
      <c r="G3" s="6" t="s">
        <v>16</v>
      </c>
      <c r="H3" s="6" t="s">
        <v>17</v>
      </c>
      <c r="I3" s="5" t="s">
        <v>7</v>
      </c>
    </row>
    <row r="4" spans="2:9" ht="12.75">
      <c r="B4" s="6" t="s">
        <v>8</v>
      </c>
      <c r="C4" s="6" t="s">
        <v>8</v>
      </c>
      <c r="D4" s="6" t="s">
        <v>8</v>
      </c>
      <c r="E4" s="6" t="s">
        <v>8</v>
      </c>
      <c r="F4" s="6" t="s">
        <v>8</v>
      </c>
      <c r="G4" s="6" t="s">
        <v>8</v>
      </c>
      <c r="H4" s="6" t="s">
        <v>8</v>
      </c>
      <c r="I4" s="6" t="s">
        <v>8</v>
      </c>
    </row>
    <row r="5" spans="2:9" ht="12.75">
      <c r="B5" s="6"/>
      <c r="C5" s="6"/>
      <c r="D5" s="6"/>
      <c r="E5" s="6"/>
      <c r="F5" s="6"/>
      <c r="G5" s="6"/>
      <c r="H5" s="6"/>
      <c r="I5" s="6"/>
    </row>
    <row r="6" spans="1:9" ht="12.75">
      <c r="A6" t="s">
        <v>0</v>
      </c>
      <c r="B6" s="3">
        <v>11690</v>
      </c>
      <c r="C6" s="3">
        <f aca="true" t="shared" si="0" ref="C6:H6">B6+B7</f>
        <v>11923.8</v>
      </c>
      <c r="D6" s="3">
        <f t="shared" si="0"/>
        <v>12162.276</v>
      </c>
      <c r="E6" s="3">
        <f t="shared" si="0"/>
        <v>12405.52152</v>
      </c>
      <c r="F6" s="3">
        <f t="shared" si="0"/>
        <v>12653.6319504</v>
      </c>
      <c r="G6" s="3">
        <f t="shared" si="0"/>
        <v>12906.704589408</v>
      </c>
      <c r="H6" s="3">
        <f t="shared" si="0"/>
        <v>13164.83868119616</v>
      </c>
      <c r="I6" s="3">
        <f>SUM(B6:H6)</f>
        <v>86906.77274100416</v>
      </c>
    </row>
    <row r="7" spans="1:9" ht="12.75">
      <c r="A7" t="s">
        <v>1</v>
      </c>
      <c r="B7" s="3">
        <f>B6*0.02</f>
        <v>233.8</v>
      </c>
      <c r="C7" s="3">
        <f aca="true" t="shared" si="1" ref="C7:H7">C6*0.02</f>
        <v>238.476</v>
      </c>
      <c r="D7" s="3">
        <f t="shared" si="1"/>
        <v>243.24552</v>
      </c>
      <c r="E7" s="3">
        <f t="shared" si="1"/>
        <v>248.1104304</v>
      </c>
      <c r="F7" s="3">
        <f t="shared" si="1"/>
        <v>253.072639008</v>
      </c>
      <c r="G7" s="3">
        <f t="shared" si="1"/>
        <v>258.13409178816</v>
      </c>
      <c r="H7" s="3">
        <f t="shared" si="1"/>
        <v>263.29677362392323</v>
      </c>
      <c r="I7" s="3">
        <f>SUM(B7:H7)</f>
        <v>1738.1354548200834</v>
      </c>
    </row>
    <row r="8" spans="1:9" ht="12.75">
      <c r="A8" t="s">
        <v>13</v>
      </c>
      <c r="B8" s="3">
        <v>-75</v>
      </c>
      <c r="C8" s="3">
        <f aca="true" t="shared" si="2" ref="C8:H8">B8*1.02</f>
        <v>-76.5</v>
      </c>
      <c r="D8" s="3">
        <f t="shared" si="2"/>
        <v>-78.03</v>
      </c>
      <c r="E8" s="3">
        <f t="shared" si="2"/>
        <v>-79.59060000000001</v>
      </c>
      <c r="F8" s="3">
        <f t="shared" si="2"/>
        <v>-81.18241200000001</v>
      </c>
      <c r="G8" s="3">
        <f t="shared" si="2"/>
        <v>-82.80606024000002</v>
      </c>
      <c r="H8" s="3">
        <f t="shared" si="2"/>
        <v>-84.46218144480002</v>
      </c>
      <c r="I8" s="3">
        <f>SUM(B8:H8)</f>
        <v>-557.5712536848</v>
      </c>
    </row>
    <row r="9" spans="1:9" ht="12.75">
      <c r="A9" s="2" t="s">
        <v>2</v>
      </c>
      <c r="B9" s="3">
        <v>50</v>
      </c>
      <c r="C9" s="3">
        <f aca="true" t="shared" si="3" ref="C9:H9">B9*1.03</f>
        <v>51.5</v>
      </c>
      <c r="D9" s="3">
        <f t="shared" si="3"/>
        <v>53.045</v>
      </c>
      <c r="E9" s="3">
        <f t="shared" si="3"/>
        <v>54.63635</v>
      </c>
      <c r="F9" s="3">
        <f t="shared" si="3"/>
        <v>56.2754405</v>
      </c>
      <c r="G9" s="3">
        <f t="shared" si="3"/>
        <v>57.963703715</v>
      </c>
      <c r="H9" s="3">
        <f t="shared" si="3"/>
        <v>59.70261482645</v>
      </c>
      <c r="I9" s="3">
        <f>SUM(B9:H9)</f>
        <v>383.12310904145</v>
      </c>
    </row>
    <row r="10" spans="1:9" ht="12.75">
      <c r="A10" s="2" t="s">
        <v>3</v>
      </c>
      <c r="B10" s="3">
        <v>317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f>SUM(B10:H10)</f>
        <v>317</v>
      </c>
    </row>
    <row r="12" spans="1:9" ht="12.75">
      <c r="A12" s="1" t="s">
        <v>4</v>
      </c>
      <c r="B12" s="4">
        <f>SUM(B6:B11)</f>
        <v>12215.8</v>
      </c>
      <c r="C12" s="4">
        <f aca="true" t="shared" si="4" ref="C12:H12">SUM(C6:C11)</f>
        <v>12137.276</v>
      </c>
      <c r="D12" s="4">
        <f t="shared" si="4"/>
        <v>12380.53652</v>
      </c>
      <c r="E12" s="4">
        <f t="shared" si="4"/>
        <v>12628.677700400001</v>
      </c>
      <c r="F12" s="4">
        <f t="shared" si="4"/>
        <v>12881.797617908</v>
      </c>
      <c r="G12" s="4">
        <f t="shared" si="4"/>
        <v>13139.996324671161</v>
      </c>
      <c r="H12" s="4">
        <f t="shared" si="4"/>
        <v>13403.375888201734</v>
      </c>
      <c r="I12" s="4">
        <f>SUM(I6:I11)</f>
        <v>88787.4600511809</v>
      </c>
    </row>
    <row r="14" spans="1:9" ht="12.75">
      <c r="A14" s="2" t="s">
        <v>9</v>
      </c>
      <c r="B14" s="7">
        <v>14375</v>
      </c>
      <c r="C14" s="3">
        <f aca="true" t="shared" si="5" ref="C14:H14">B16</f>
        <v>14375</v>
      </c>
      <c r="D14" s="3">
        <f t="shared" si="5"/>
        <v>14806.25</v>
      </c>
      <c r="E14" s="3">
        <f t="shared" si="5"/>
        <v>15250.4375</v>
      </c>
      <c r="F14" s="3">
        <f t="shared" si="5"/>
        <v>15707.950625</v>
      </c>
      <c r="G14" s="3">
        <f t="shared" si="5"/>
        <v>16179.18914375</v>
      </c>
      <c r="H14" s="3">
        <f t="shared" si="5"/>
        <v>16664.5648180625</v>
      </c>
      <c r="I14" s="3">
        <f>SUM(B14:H14)</f>
        <v>107358.3920868125</v>
      </c>
    </row>
    <row r="15" spans="1:9" ht="12.75">
      <c r="A15" s="2" t="s">
        <v>10</v>
      </c>
      <c r="B15" s="3">
        <v>0</v>
      </c>
      <c r="C15" s="3">
        <f aca="true" t="shared" si="6" ref="C15:H15">C14*0.03</f>
        <v>431.25</v>
      </c>
      <c r="D15" s="3">
        <f t="shared" si="6"/>
        <v>444.1875</v>
      </c>
      <c r="E15" s="3">
        <f t="shared" si="6"/>
        <v>457.513125</v>
      </c>
      <c r="F15" s="3">
        <f t="shared" si="6"/>
        <v>471.23851874999997</v>
      </c>
      <c r="G15" s="3">
        <f t="shared" si="6"/>
        <v>485.3756743125</v>
      </c>
      <c r="H15" s="3">
        <f t="shared" si="6"/>
        <v>499.93694454187494</v>
      </c>
      <c r="I15" s="3">
        <f>SUM(B15:H15)</f>
        <v>2789.5017626043746</v>
      </c>
    </row>
    <row r="16" spans="1:9" ht="12.75">
      <c r="A16" s="1" t="s">
        <v>11</v>
      </c>
      <c r="B16" s="4">
        <f>SUM(B14:B15)</f>
        <v>14375</v>
      </c>
      <c r="C16" s="4">
        <f aca="true" t="shared" si="7" ref="C16:I16">SUM(C14:C15)</f>
        <v>14806.25</v>
      </c>
      <c r="D16" s="4">
        <f t="shared" si="7"/>
        <v>15250.4375</v>
      </c>
      <c r="E16" s="4">
        <f t="shared" si="7"/>
        <v>15707.950625</v>
      </c>
      <c r="F16" s="4">
        <f t="shared" si="7"/>
        <v>16179.18914375</v>
      </c>
      <c r="G16" s="4">
        <f t="shared" si="7"/>
        <v>16664.5648180625</v>
      </c>
      <c r="H16" s="4">
        <f t="shared" si="7"/>
        <v>17164.501762604374</v>
      </c>
      <c r="I16" s="4">
        <f t="shared" si="7"/>
        <v>110147.89384941687</v>
      </c>
    </row>
    <row r="18" spans="1:9" ht="12.75">
      <c r="A18" s="1" t="s">
        <v>12</v>
      </c>
      <c r="B18" s="8">
        <f>B16-B12</f>
        <v>2159.2000000000007</v>
      </c>
      <c r="C18" s="8">
        <f aca="true" t="shared" si="8" ref="C18:I18">C16-C12</f>
        <v>2668.974</v>
      </c>
      <c r="D18" s="8">
        <f t="shared" si="8"/>
        <v>2869.9009800000003</v>
      </c>
      <c r="E18" s="8">
        <f t="shared" si="8"/>
        <v>3079.272924599998</v>
      </c>
      <c r="F18" s="8">
        <f t="shared" si="8"/>
        <v>3297.391525842</v>
      </c>
      <c r="G18" s="8">
        <f t="shared" si="8"/>
        <v>3524.568493391338</v>
      </c>
      <c r="H18" s="8">
        <f t="shared" si="8"/>
        <v>3761.12587440264</v>
      </c>
      <c r="I18" s="8">
        <f t="shared" si="8"/>
        <v>21360.433798235972</v>
      </c>
    </row>
    <row r="19" spans="1:9" ht="12.75">
      <c r="A19" s="1"/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" t="s">
        <v>21</v>
      </c>
      <c r="B20" s="11"/>
      <c r="C20" s="11"/>
      <c r="D20" s="11"/>
      <c r="E20" s="11"/>
      <c r="F20" s="11"/>
      <c r="G20" s="11"/>
      <c r="H20" s="11"/>
      <c r="I20" s="11"/>
    </row>
    <row r="21" ht="12.75">
      <c r="A21" s="1" t="s">
        <v>21</v>
      </c>
    </row>
    <row r="22" ht="12.75">
      <c r="A22" s="1"/>
    </row>
    <row r="23" spans="1:8" ht="12.75">
      <c r="A23" s="2"/>
      <c r="B23" s="10"/>
      <c r="C23" s="10"/>
      <c r="D23" s="10"/>
      <c r="E23" s="10"/>
      <c r="F23" s="10"/>
      <c r="G23" s="10"/>
      <c r="H23" s="10"/>
    </row>
    <row r="24" ht="12.75">
      <c r="A24" s="2"/>
    </row>
    <row r="25" spans="1:8" ht="12.75">
      <c r="A25" s="2"/>
      <c r="B25" s="12"/>
      <c r="C25" s="12"/>
      <c r="D25" s="12"/>
      <c r="E25" s="12"/>
      <c r="F25" s="12"/>
      <c r="G25" s="12"/>
      <c r="H25" s="12"/>
    </row>
    <row r="35" ht="113.25" customHeight="1">
      <c r="N35" s="13" t="s">
        <v>20</v>
      </c>
    </row>
  </sheetData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hagueb</dc:creator>
  <cp:keywords/>
  <dc:description/>
  <cp:lastModifiedBy>Social Services</cp:lastModifiedBy>
  <cp:lastPrinted>2006-10-24T16:55:39Z</cp:lastPrinted>
  <dcterms:created xsi:type="dcterms:W3CDTF">2006-10-17T11:32:03Z</dcterms:created>
  <dcterms:modified xsi:type="dcterms:W3CDTF">2006-10-25T09:15:57Z</dcterms:modified>
  <cp:category/>
  <cp:version/>
  <cp:contentType/>
  <cp:contentStatus/>
</cp:coreProperties>
</file>