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tabRatio="601" activeTab="0"/>
  </bookViews>
  <sheets>
    <sheet name="EAL SER DEV PLAN 9899" sheetId="1" r:id="rId1"/>
  </sheets>
  <definedNames>
    <definedName name="_xlnm.Print_Area" localSheetId="0">'EAL SER DEV PLAN 9899'!$A$1:$F$66</definedName>
  </definedNames>
  <calcPr fullCalcOnLoad="1"/>
</workbook>
</file>

<file path=xl/sharedStrings.xml><?xml version="1.0" encoding="utf-8"?>
<sst xmlns="http://schemas.openxmlformats.org/spreadsheetml/2006/main" count="79" uniqueCount="68">
  <si>
    <t/>
  </si>
  <si>
    <t>APPROVED</t>
  </si>
  <si>
    <t>COMMITTED</t>
  </si>
  <si>
    <t>INFLATION</t>
  </si>
  <si>
    <t>BUDGET</t>
  </si>
  <si>
    <t>SERVICE</t>
  </si>
  <si>
    <t>GROWTH</t>
  </si>
  <si>
    <t>SAVINGS</t>
  </si>
  <si>
    <t>FORECAST</t>
  </si>
  <si>
    <t>Total ISB</t>
  </si>
  <si>
    <t>Subscriptions</t>
  </si>
  <si>
    <t>Hospital Recoupment</t>
  </si>
  <si>
    <t>OLEA Day Special</t>
  </si>
  <si>
    <t>OLEA Residential Special</t>
  </si>
  <si>
    <t>Independent Day Special</t>
  </si>
  <si>
    <t>Independent Residential Special</t>
  </si>
  <si>
    <t>Recoupment Income</t>
  </si>
  <si>
    <t>Health Authority (Speech Therapy)</t>
  </si>
  <si>
    <t>£k</t>
  </si>
  <si>
    <t>Maternity</t>
  </si>
  <si>
    <t>School Standards Grant - Expenditure</t>
  </si>
  <si>
    <t>School Standards Grant - Income</t>
  </si>
  <si>
    <t>Early Years Payments</t>
  </si>
  <si>
    <t>Unallocated ISB</t>
  </si>
  <si>
    <t>Schools Forum</t>
  </si>
  <si>
    <t>Behaviour Support - Key Stage 4 PRU</t>
  </si>
  <si>
    <t>Behaviour Support - Key Stage 3 PRU</t>
  </si>
  <si>
    <t>Tuition and Integration Service</t>
  </si>
  <si>
    <t>SCHOOLS BLOCK</t>
  </si>
  <si>
    <t>Total Formula Funding</t>
  </si>
  <si>
    <t>Rising Rolls Contingency</t>
  </si>
  <si>
    <t>Special Units Review</t>
  </si>
  <si>
    <t>Other Schools Block</t>
  </si>
  <si>
    <t>Devolved Standards Fund - Net</t>
  </si>
  <si>
    <t>School Admissions</t>
  </si>
  <si>
    <t>Total Non ISB</t>
  </si>
  <si>
    <t>Free School Meals - Eligibility</t>
  </si>
  <si>
    <t>City Academy</t>
  </si>
  <si>
    <t>SENIE Directorate - Good practice</t>
  </si>
  <si>
    <t>EPS re Statemented Support</t>
  </si>
  <si>
    <t>Provision for Disabled Pupils</t>
  </si>
  <si>
    <t>GRANTS OUTSIDE SCHOOLS BLOCK</t>
  </si>
  <si>
    <t>TOTAL</t>
  </si>
  <si>
    <t>Excellence in Cities</t>
  </si>
  <si>
    <t>EPS re LSAs</t>
  </si>
  <si>
    <t>Behaviour Support - In year PRG</t>
  </si>
  <si>
    <t>Schools causing Concern</t>
  </si>
  <si>
    <t>Statemented Pupils in OB Mainstream</t>
  </si>
  <si>
    <t>E Years - EPS</t>
  </si>
  <si>
    <t>Retained Functions</t>
  </si>
  <si>
    <t>Support for Non Maint Settings</t>
  </si>
  <si>
    <t>2004/05</t>
  </si>
  <si>
    <t>Individual Schools Budget (ISB)</t>
  </si>
  <si>
    <t>TOTAL GROSS SCHOOLS BLOCK</t>
  </si>
  <si>
    <t>LSC Funding</t>
  </si>
  <si>
    <t>6th Form</t>
  </si>
  <si>
    <t>Other SEN</t>
  </si>
  <si>
    <t>Total LSC Funding</t>
  </si>
  <si>
    <t>TOTAL NET SCHOOLS BLOCK</t>
  </si>
  <si>
    <t>NET COST TO BRENT</t>
  </si>
  <si>
    <t>Teachers' attached to Childrens' Centres</t>
  </si>
  <si>
    <t>Oakington Manor Unit</t>
  </si>
  <si>
    <t>Other SEN Units Directly Funded</t>
  </si>
  <si>
    <t>Intervention - Non PRU support</t>
  </si>
  <si>
    <t>2005/06</t>
  </si>
  <si>
    <t>New VA Schools</t>
  </si>
  <si>
    <t>New Key Stage 4 PRU</t>
  </si>
  <si>
    <t>Threshold and Performance Pay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</si>
</sst>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"/>
      <family val="1"/>
    </font>
    <font>
      <b/>
      <sz val="9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3" fontId="5" fillId="0" borderId="0" xfId="0" applyFont="1" applyAlignment="1">
      <alignment/>
    </xf>
    <xf numFmtId="3" fontId="8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9" fillId="0" borderId="0" xfId="0" applyFont="1" applyAlignment="1">
      <alignment/>
    </xf>
    <xf numFmtId="3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5"/>
  <sheetViews>
    <sheetView tabSelected="1" workbookViewId="0" topLeftCell="A1">
      <pane ySplit="945" topLeftCell="BM4" activePane="bottomLeft" state="split"/>
      <selection pane="topLeft" activeCell="G1" sqref="G1:T16384"/>
      <selection pane="bottomLeft" activeCell="E8" sqref="E8"/>
    </sheetView>
  </sheetViews>
  <sheetFormatPr defaultColWidth="12.7109375" defaultRowHeight="12.75"/>
  <cols>
    <col min="1" max="1" width="31.00390625" style="1" bestFit="1" customWidth="1"/>
    <col min="2" max="2" width="9.8515625" style="1" customWidth="1"/>
    <col min="3" max="3" width="11.57421875" style="1" customWidth="1"/>
    <col min="4" max="4" width="11.8515625" style="1" customWidth="1"/>
    <col min="5" max="5" width="10.140625" style="1" customWidth="1"/>
    <col min="6" max="6" width="9.57421875" style="1" customWidth="1"/>
    <col min="7" max="7" width="11.00390625" style="1" customWidth="1"/>
    <col min="8" max="8" width="11.8515625" style="1" customWidth="1"/>
    <col min="9" max="10" width="12.7109375" style="1" customWidth="1"/>
    <col min="11" max="11" width="9.8515625" style="1" customWidth="1"/>
    <col min="12" max="12" width="27.7109375" style="1" customWidth="1"/>
    <col min="13" max="13" width="12.7109375" style="1" customWidth="1"/>
    <col min="14" max="19" width="12.00390625" style="1" customWidth="1"/>
    <col min="20" max="20" width="12.7109375" style="1" customWidth="1"/>
    <col min="21" max="22" width="11.00390625" style="1" customWidth="1"/>
    <col min="23" max="23" width="26.57421875" style="1" customWidth="1"/>
    <col min="24" max="24" width="12.7109375" style="1" customWidth="1"/>
    <col min="25" max="28" width="11.7109375" style="1" customWidth="1"/>
    <col min="29" max="29" width="11.00390625" style="1" customWidth="1"/>
    <col min="30" max="30" width="12.28125" style="1" customWidth="1"/>
    <col min="31" max="33" width="12.7109375" style="1" customWidth="1"/>
    <col min="34" max="34" width="28.421875" style="1" customWidth="1"/>
    <col min="35" max="36" width="12.7109375" style="1" customWidth="1"/>
    <col min="37" max="37" width="12.00390625" style="1" customWidth="1"/>
    <col min="38" max="38" width="11.8515625" style="1" customWidth="1"/>
    <col min="39" max="39" width="11.140625" style="1" customWidth="1"/>
    <col min="40" max="40" width="11.28125" style="1" customWidth="1"/>
    <col min="41" max="41" width="11.7109375" style="1" customWidth="1"/>
    <col min="42" max="42" width="12.00390625" style="1" customWidth="1"/>
    <col min="43" max="43" width="11.140625" style="1" customWidth="1"/>
    <col min="44" max="44" width="11.57421875" style="1" customWidth="1"/>
    <col min="45" max="45" width="29.7109375" style="1" customWidth="1"/>
    <col min="46" max="47" width="12.7109375" style="1" customWidth="1"/>
    <col min="48" max="48" width="12.00390625" style="1" customWidth="1"/>
    <col min="49" max="49" width="12.28125" style="1" customWidth="1"/>
    <col min="50" max="50" width="11.57421875" style="1" customWidth="1"/>
    <col min="51" max="51" width="10.00390625" style="1" customWidth="1"/>
    <col min="52" max="53" width="12.140625" style="1" customWidth="1"/>
    <col min="54" max="54" width="10.57421875" style="1" customWidth="1"/>
    <col min="55" max="55" width="11.28125" style="1" customWidth="1"/>
    <col min="56" max="56" width="29.140625" style="1" customWidth="1"/>
    <col min="57" max="58" width="12.7109375" style="1" customWidth="1"/>
    <col min="59" max="59" width="12.00390625" style="1" customWidth="1"/>
    <col min="60" max="60" width="12.140625" style="1" customWidth="1"/>
    <col min="61" max="61" width="10.8515625" style="1" customWidth="1"/>
    <col min="62" max="62" width="11.00390625" style="1" customWidth="1"/>
    <col min="63" max="63" width="12.140625" style="1" customWidth="1"/>
    <col min="64" max="64" width="12.7109375" style="1" customWidth="1"/>
    <col min="65" max="65" width="11.140625" style="1" customWidth="1"/>
    <col min="66" max="66" width="10.421875" style="1" customWidth="1"/>
    <col min="67" max="16384" width="12.7109375" style="1" customWidth="1"/>
  </cols>
  <sheetData>
    <row r="1" spans="1:66" ht="12" customHeight="1">
      <c r="A1" s="6" t="s">
        <v>0</v>
      </c>
      <c r="B1" s="7" t="s">
        <v>51</v>
      </c>
      <c r="C1" s="7" t="s">
        <v>64</v>
      </c>
      <c r="D1" s="7" t="s">
        <v>64</v>
      </c>
      <c r="E1" s="7" t="s">
        <v>64</v>
      </c>
      <c r="F1" s="7" t="s">
        <v>64</v>
      </c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4"/>
      <c r="AU1" s="4"/>
      <c r="AV1" s="4"/>
      <c r="AW1" s="4"/>
      <c r="AX1" s="4"/>
      <c r="AY1" s="4"/>
      <c r="AZ1" s="4"/>
      <c r="BA1" s="4"/>
      <c r="BB1" s="4"/>
      <c r="BC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12">
      <c r="A2" s="9" t="s">
        <v>5</v>
      </c>
      <c r="B2" s="8" t="s">
        <v>1</v>
      </c>
      <c r="C2" s="8" t="s">
        <v>6</v>
      </c>
      <c r="D2" s="8" t="s">
        <v>2</v>
      </c>
      <c r="E2" s="8" t="s">
        <v>3</v>
      </c>
      <c r="F2" s="8" t="s">
        <v>4</v>
      </c>
      <c r="G2" s="2"/>
      <c r="H2" s="2"/>
      <c r="I2" s="2"/>
      <c r="J2" s="2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  <c r="AK2" s="2"/>
      <c r="AL2" s="2"/>
      <c r="AM2" s="2"/>
      <c r="AN2" s="2"/>
      <c r="AO2" s="2"/>
      <c r="AP2" s="2"/>
      <c r="AQ2" s="2"/>
      <c r="AR2" s="2"/>
      <c r="AT2" s="2"/>
      <c r="AU2" s="2"/>
      <c r="AV2" s="2"/>
      <c r="AW2" s="2"/>
      <c r="AX2" s="2"/>
      <c r="AY2" s="2"/>
      <c r="AZ2" s="2"/>
      <c r="BA2" s="2"/>
      <c r="BB2" s="2"/>
      <c r="BC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2.75">
      <c r="A3" s="10"/>
      <c r="B3" s="8" t="s">
        <v>4</v>
      </c>
      <c r="C3" s="6"/>
      <c r="D3" s="8" t="s">
        <v>7</v>
      </c>
      <c r="E3" s="8" t="s">
        <v>0</v>
      </c>
      <c r="F3" s="8" t="s">
        <v>8</v>
      </c>
      <c r="G3" s="2"/>
      <c r="H3" s="2"/>
      <c r="I3" s="2"/>
      <c r="J3" s="2"/>
      <c r="K3" s="2"/>
      <c r="L3" s="5"/>
      <c r="M3" s="2"/>
      <c r="N3" s="2"/>
      <c r="O3" s="2"/>
      <c r="P3" s="2"/>
      <c r="Q3" s="2"/>
      <c r="R3" s="2"/>
      <c r="S3" s="2"/>
      <c r="T3" s="2"/>
      <c r="U3" s="2"/>
      <c r="V3" s="2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5"/>
      <c r="AI3" s="2"/>
      <c r="AJ3" s="2"/>
      <c r="AK3" s="2"/>
      <c r="AL3" s="2"/>
      <c r="AM3" s="2"/>
      <c r="AN3" s="2"/>
      <c r="AO3" s="2"/>
      <c r="AP3" s="2"/>
      <c r="AQ3" s="2"/>
      <c r="AR3" s="2"/>
      <c r="AS3" s="5"/>
      <c r="AT3" s="2"/>
      <c r="AU3" s="2"/>
      <c r="AV3" s="2"/>
      <c r="AW3" s="2"/>
      <c r="AX3" s="2"/>
      <c r="AY3" s="2"/>
      <c r="AZ3" s="2"/>
      <c r="BA3" s="2"/>
      <c r="BB3" s="2"/>
      <c r="BC3" s="2"/>
      <c r="BD3" s="5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2">
      <c r="A4" s="9" t="s">
        <v>28</v>
      </c>
      <c r="B4" s="8" t="s">
        <v>18</v>
      </c>
      <c r="C4" s="8" t="s">
        <v>18</v>
      </c>
      <c r="D4" s="8" t="s">
        <v>18</v>
      </c>
      <c r="E4" s="8" t="s">
        <v>18</v>
      </c>
      <c r="F4" s="8" t="s">
        <v>18</v>
      </c>
      <c r="G4" s="3"/>
      <c r="H4" s="3"/>
      <c r="I4" s="3"/>
      <c r="J4" s="3"/>
      <c r="K4" s="3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I4" s="3"/>
      <c r="AJ4" s="3"/>
      <c r="AK4" s="3"/>
      <c r="AL4" s="3"/>
      <c r="AM4" s="3"/>
      <c r="AN4" s="3"/>
      <c r="AO4" s="3"/>
      <c r="AP4" s="3"/>
      <c r="AQ4" s="3"/>
      <c r="AR4" s="3"/>
      <c r="AT4" s="3"/>
      <c r="AU4" s="3"/>
      <c r="AV4" s="3"/>
      <c r="AW4" s="3"/>
      <c r="AX4" s="3"/>
      <c r="AY4" s="3"/>
      <c r="AZ4" s="3"/>
      <c r="BA4" s="3"/>
      <c r="BB4" s="3"/>
      <c r="BC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45" ht="12">
      <c r="A5" s="9" t="s">
        <v>52</v>
      </c>
      <c r="B5" s="6">
        <v>130983</v>
      </c>
      <c r="C5" s="6">
        <f>503-196</f>
        <v>307</v>
      </c>
      <c r="D5" s="6"/>
      <c r="E5" s="6">
        <f>642+3017+3299+1650+467-504-128</f>
        <v>8443</v>
      </c>
      <c r="F5" s="6">
        <f>B5+C5+D5++E5</f>
        <v>139733</v>
      </c>
      <c r="AH5" s="5"/>
      <c r="AS5" s="5"/>
    </row>
    <row r="6" spans="1:45" ht="12">
      <c r="A6" s="6" t="s">
        <v>65</v>
      </c>
      <c r="B6" s="6">
        <v>0</v>
      </c>
      <c r="C6" s="6">
        <v>1550</v>
      </c>
      <c r="D6" s="6"/>
      <c r="E6" s="6">
        <v>0</v>
      </c>
      <c r="F6" s="6">
        <f>B6+C6+D6++E6</f>
        <v>1550</v>
      </c>
      <c r="L6" s="5"/>
      <c r="W6" s="5"/>
      <c r="AS6" s="5"/>
    </row>
    <row r="7" spans="1:45" ht="12">
      <c r="A7" s="6" t="s">
        <v>20</v>
      </c>
      <c r="B7" s="6">
        <v>3844</v>
      </c>
      <c r="C7" s="6"/>
      <c r="D7" s="6"/>
      <c r="E7" s="6">
        <v>154</v>
      </c>
      <c r="F7" s="6">
        <f>B7+C7+D7++E7</f>
        <v>3998</v>
      </c>
      <c r="L7" s="5"/>
      <c r="W7" s="5"/>
      <c r="AS7" s="5"/>
    </row>
    <row r="8" spans="1:66" ht="12">
      <c r="A8" s="6" t="s">
        <v>21</v>
      </c>
      <c r="B8" s="6">
        <v>-3844</v>
      </c>
      <c r="C8" s="6"/>
      <c r="D8" s="6"/>
      <c r="E8" s="6">
        <v>-154</v>
      </c>
      <c r="F8" s="6">
        <f>B8+C8+D8++E8</f>
        <v>-3998</v>
      </c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" ht="12">
      <c r="A9" s="6" t="s">
        <v>29</v>
      </c>
      <c r="B9" s="6">
        <f>SUM(B5:B8)</f>
        <v>130983</v>
      </c>
      <c r="C9" s="6">
        <f>SUM(C5:C8)</f>
        <v>1857</v>
      </c>
      <c r="D9" s="6">
        <f>SUM(D5:D8)</f>
        <v>0</v>
      </c>
      <c r="E9" s="6">
        <f>SUM(E5:E8)</f>
        <v>8443</v>
      </c>
      <c r="F9" s="6">
        <f>SUM(F5:F8)</f>
        <v>141283</v>
      </c>
    </row>
    <row r="10" spans="1:6" ht="12">
      <c r="A10" s="6" t="s">
        <v>23</v>
      </c>
      <c r="B10" s="6">
        <v>797</v>
      </c>
      <c r="C10" s="6"/>
      <c r="D10" s="6"/>
      <c r="E10" s="6">
        <v>32</v>
      </c>
      <c r="F10" s="6">
        <f>B10+C10+D10++E10</f>
        <v>829</v>
      </c>
    </row>
    <row r="11" spans="1:66" ht="12">
      <c r="A11" s="6" t="s">
        <v>30</v>
      </c>
      <c r="B11" s="6">
        <v>516</v>
      </c>
      <c r="C11" s="6"/>
      <c r="D11" s="6"/>
      <c r="E11" s="6">
        <v>21</v>
      </c>
      <c r="F11" s="6">
        <f>B11+C11+D11++E11</f>
        <v>537</v>
      </c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12">
      <c r="A12" s="6" t="s">
        <v>31</v>
      </c>
      <c r="B12" s="6">
        <v>0</v>
      </c>
      <c r="C12" s="6"/>
      <c r="D12" s="6"/>
      <c r="E12" s="6">
        <v>0</v>
      </c>
      <c r="F12" s="6">
        <f>B12+C12+D12++E12</f>
        <v>0</v>
      </c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ht="12">
      <c r="A13" s="6" t="s">
        <v>9</v>
      </c>
      <c r="B13" s="6">
        <f>SUM(B9:B12)</f>
        <v>132296</v>
      </c>
      <c r="C13" s="6">
        <f>SUM(C9:C12)</f>
        <v>1857</v>
      </c>
      <c r="D13" s="6">
        <f>SUM(D9:D12)</f>
        <v>0</v>
      </c>
      <c r="E13" s="6">
        <f>SUM(E9:E12)</f>
        <v>8496</v>
      </c>
      <c r="F13" s="6">
        <f>SUM(F9:F12)</f>
        <v>142649</v>
      </c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12" ht="12">
      <c r="A14" s="9" t="s">
        <v>32</v>
      </c>
      <c r="B14" s="6"/>
      <c r="C14" s="6"/>
      <c r="D14" s="6"/>
      <c r="E14" s="6"/>
      <c r="F14" s="6"/>
      <c r="L14" s="5"/>
    </row>
    <row r="15" spans="1:6" ht="12">
      <c r="A15" s="6" t="s">
        <v>33</v>
      </c>
      <c r="B15" s="6">
        <v>3553</v>
      </c>
      <c r="C15" s="6"/>
      <c r="D15" s="6"/>
      <c r="E15" s="6">
        <f>142+504</f>
        <v>646</v>
      </c>
      <c r="F15" s="6">
        <f aca="true" t="shared" si="0" ref="F15:F23">B15+C15+D15++E15</f>
        <v>4199</v>
      </c>
    </row>
    <row r="16" spans="1:6" ht="12">
      <c r="A16" s="6" t="s">
        <v>43</v>
      </c>
      <c r="B16" s="6">
        <v>2215</v>
      </c>
      <c r="C16" s="6">
        <v>1255</v>
      </c>
      <c r="D16" s="6"/>
      <c r="E16" s="6">
        <v>89</v>
      </c>
      <c r="F16" s="6">
        <f t="shared" si="0"/>
        <v>3559</v>
      </c>
    </row>
    <row r="17" spans="1:6" ht="12">
      <c r="A17" s="6" t="s">
        <v>67</v>
      </c>
      <c r="B17" s="6">
        <v>0</v>
      </c>
      <c r="C17" s="6">
        <v>6686</v>
      </c>
      <c r="D17" s="6"/>
      <c r="E17" s="6"/>
      <c r="F17" s="6">
        <f t="shared" si="0"/>
        <v>6686</v>
      </c>
    </row>
    <row r="18" spans="1:6" ht="12">
      <c r="A18" s="6" t="s">
        <v>61</v>
      </c>
      <c r="B18" s="6">
        <v>235</v>
      </c>
      <c r="C18" s="6"/>
      <c r="D18" s="6"/>
      <c r="E18" s="6">
        <v>7</v>
      </c>
      <c r="F18" s="6">
        <f t="shared" si="0"/>
        <v>242</v>
      </c>
    </row>
    <row r="19" spans="1:6" ht="12">
      <c r="A19" s="6" t="s">
        <v>62</v>
      </c>
      <c r="B19" s="6">
        <v>146</v>
      </c>
      <c r="C19" s="6"/>
      <c r="D19" s="6"/>
      <c r="E19" s="6">
        <v>4</v>
      </c>
      <c r="F19" s="6">
        <f t="shared" si="0"/>
        <v>150</v>
      </c>
    </row>
    <row r="20" spans="1:6" ht="12">
      <c r="A20" s="6" t="s">
        <v>46</v>
      </c>
      <c r="B20" s="6">
        <v>155</v>
      </c>
      <c r="C20" s="6"/>
      <c r="D20" s="6"/>
      <c r="E20" s="6">
        <v>5</v>
      </c>
      <c r="F20" s="6">
        <f t="shared" si="0"/>
        <v>160</v>
      </c>
    </row>
    <row r="21" spans="1:6" ht="12">
      <c r="A21" s="6" t="s">
        <v>19</v>
      </c>
      <c r="B21" s="6">
        <f>292+9</f>
        <v>301</v>
      </c>
      <c r="C21" s="6"/>
      <c r="D21" s="6"/>
      <c r="E21" s="6">
        <v>9</v>
      </c>
      <c r="F21" s="6">
        <f t="shared" si="0"/>
        <v>310</v>
      </c>
    </row>
    <row r="22" spans="1:56" ht="12">
      <c r="A22" s="6" t="s">
        <v>38</v>
      </c>
      <c r="B22" s="6">
        <f>74+14+44+24</f>
        <v>156</v>
      </c>
      <c r="C22" s="6"/>
      <c r="D22" s="6"/>
      <c r="E22" s="6">
        <v>2</v>
      </c>
      <c r="F22" s="6">
        <f t="shared" si="0"/>
        <v>158</v>
      </c>
      <c r="L22" s="5"/>
      <c r="AS22" s="5"/>
      <c r="BD22" s="5"/>
    </row>
    <row r="23" spans="1:6" ht="12">
      <c r="A23" s="6" t="s">
        <v>39</v>
      </c>
      <c r="B23" s="6">
        <v>93</v>
      </c>
      <c r="C23" s="6"/>
      <c r="D23" s="6"/>
      <c r="E23" s="6">
        <v>2</v>
      </c>
      <c r="F23" s="6">
        <f t="shared" si="0"/>
        <v>95</v>
      </c>
    </row>
    <row r="24" spans="1:6" ht="12">
      <c r="A24" s="6" t="s">
        <v>17</v>
      </c>
      <c r="B24" s="6">
        <v>122</v>
      </c>
      <c r="C24" s="6"/>
      <c r="D24" s="6"/>
      <c r="E24" s="6">
        <v>4</v>
      </c>
      <c r="F24" s="6">
        <f>B24+C24+D24+E24</f>
        <v>126</v>
      </c>
    </row>
    <row r="25" spans="1:6" ht="12">
      <c r="A25" s="6" t="s">
        <v>63</v>
      </c>
      <c r="B25" s="6">
        <f>84-14</f>
        <v>70</v>
      </c>
      <c r="C25" s="6"/>
      <c r="D25" s="6"/>
      <c r="E25" s="6">
        <v>2</v>
      </c>
      <c r="F25" s="6">
        <f>B25+C25+D25++E25</f>
        <v>72</v>
      </c>
    </row>
    <row r="26" spans="1:6" ht="12">
      <c r="A26" s="6" t="s">
        <v>22</v>
      </c>
      <c r="B26" s="6">
        <v>1751</v>
      </c>
      <c r="C26" s="6"/>
      <c r="D26" s="6"/>
      <c r="E26" s="6">
        <v>53</v>
      </c>
      <c r="F26" s="6">
        <f>B26+C26+D26++E26</f>
        <v>1804</v>
      </c>
    </row>
    <row r="27" spans="1:6" ht="12">
      <c r="A27" s="6" t="s">
        <v>24</v>
      </c>
      <c r="B27" s="6">
        <f>10-5-4</f>
        <v>1</v>
      </c>
      <c r="C27" s="6"/>
      <c r="D27" s="6"/>
      <c r="E27" s="6">
        <v>0</v>
      </c>
      <c r="F27" s="6">
        <f>B27+C27+D27++E27</f>
        <v>1</v>
      </c>
    </row>
    <row r="28" spans="1:6" ht="12">
      <c r="A28" s="6" t="s">
        <v>10</v>
      </c>
      <c r="B28" s="6">
        <v>54</v>
      </c>
      <c r="C28" s="6"/>
      <c r="D28" s="6"/>
      <c r="E28" s="6">
        <v>2</v>
      </c>
      <c r="F28" s="6">
        <f>B28+C28+D28++E28</f>
        <v>56</v>
      </c>
    </row>
    <row r="29" spans="1:6" ht="12">
      <c r="A29" s="6" t="s">
        <v>47</v>
      </c>
      <c r="B29" s="6">
        <v>1015</v>
      </c>
      <c r="C29" s="6"/>
      <c r="D29" s="6"/>
      <c r="E29" s="6">
        <v>41</v>
      </c>
      <c r="F29" s="6">
        <f aca="true" t="shared" si="1" ref="F29:F37">B29+C29+D29+E29</f>
        <v>1056</v>
      </c>
    </row>
    <row r="30" spans="1:6" ht="12">
      <c r="A30" s="6" t="s">
        <v>12</v>
      </c>
      <c r="B30" s="6">
        <v>905</v>
      </c>
      <c r="C30" s="6"/>
      <c r="D30" s="6"/>
      <c r="E30" s="6">
        <v>36</v>
      </c>
      <c r="F30" s="6">
        <f t="shared" si="1"/>
        <v>941</v>
      </c>
    </row>
    <row r="31" spans="1:6" ht="12">
      <c r="A31" s="6" t="s">
        <v>13</v>
      </c>
      <c r="B31" s="6">
        <v>320</v>
      </c>
      <c r="C31" s="6"/>
      <c r="D31" s="6"/>
      <c r="E31" s="6">
        <v>13</v>
      </c>
      <c r="F31" s="6">
        <f t="shared" si="1"/>
        <v>333</v>
      </c>
    </row>
    <row r="32" spans="1:6" ht="12">
      <c r="A32" s="6" t="s">
        <v>14</v>
      </c>
      <c r="B32" s="6">
        <v>744</v>
      </c>
      <c r="C32" s="6"/>
      <c r="D32" s="6"/>
      <c r="E32" s="6">
        <v>30</v>
      </c>
      <c r="F32" s="6">
        <f t="shared" si="1"/>
        <v>774</v>
      </c>
    </row>
    <row r="33" spans="1:6" ht="12">
      <c r="A33" s="6" t="s">
        <v>15</v>
      </c>
      <c r="B33" s="6">
        <f>2908-24</f>
        <v>2884</v>
      </c>
      <c r="C33" s="6"/>
      <c r="D33" s="6"/>
      <c r="E33" s="6">
        <v>116</v>
      </c>
      <c r="F33" s="6">
        <f t="shared" si="1"/>
        <v>3000</v>
      </c>
    </row>
    <row r="34" spans="1:6" ht="12">
      <c r="A34" s="6" t="s">
        <v>16</v>
      </c>
      <c r="B34" s="6">
        <v>-559</v>
      </c>
      <c r="C34" s="6"/>
      <c r="D34" s="6"/>
      <c r="E34" s="6">
        <v>-14</v>
      </c>
      <c r="F34" s="6">
        <f t="shared" si="1"/>
        <v>-573</v>
      </c>
    </row>
    <row r="35" spans="1:6" ht="12">
      <c r="A35" s="6" t="s">
        <v>11</v>
      </c>
      <c r="B35" s="6">
        <v>105</v>
      </c>
      <c r="C35" s="6"/>
      <c r="D35" s="6"/>
      <c r="E35" s="6">
        <v>4</v>
      </c>
      <c r="F35" s="6">
        <f t="shared" si="1"/>
        <v>109</v>
      </c>
    </row>
    <row r="36" spans="1:6" ht="12">
      <c r="A36" s="6" t="s">
        <v>25</v>
      </c>
      <c r="B36" s="6">
        <v>521</v>
      </c>
      <c r="C36" s="6"/>
      <c r="D36" s="6"/>
      <c r="E36" s="6">
        <v>14</v>
      </c>
      <c r="F36" s="6">
        <f t="shared" si="1"/>
        <v>535</v>
      </c>
    </row>
    <row r="37" spans="1:12" ht="12">
      <c r="A37" s="6" t="s">
        <v>66</v>
      </c>
      <c r="B37" s="6">
        <v>0</v>
      </c>
      <c r="C37" s="6">
        <v>196</v>
      </c>
      <c r="D37" s="6"/>
      <c r="E37" s="6"/>
      <c r="F37" s="6">
        <f t="shared" si="1"/>
        <v>196</v>
      </c>
      <c r="L37" s="5"/>
    </row>
    <row r="38" spans="1:66" ht="12">
      <c r="A38" s="6" t="s">
        <v>26</v>
      </c>
      <c r="B38" s="6">
        <v>547</v>
      </c>
      <c r="C38" s="6"/>
      <c r="D38" s="6"/>
      <c r="E38" s="6">
        <v>14</v>
      </c>
      <c r="F38" s="6">
        <f aca="true" t="shared" si="2" ref="F38:F43">B38+C38+D38+E38</f>
        <v>561</v>
      </c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55" ht="12">
      <c r="A39" s="6" t="s">
        <v>45</v>
      </c>
      <c r="B39" s="6">
        <f>104-44</f>
        <v>60</v>
      </c>
      <c r="C39" s="6"/>
      <c r="D39" s="6"/>
      <c r="E39" s="6">
        <v>3</v>
      </c>
      <c r="F39" s="6">
        <f t="shared" si="2"/>
        <v>63</v>
      </c>
      <c r="W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66" ht="12">
      <c r="A40" s="6" t="s">
        <v>27</v>
      </c>
      <c r="B40" s="6">
        <v>979</v>
      </c>
      <c r="C40" s="6"/>
      <c r="D40" s="6"/>
      <c r="E40" s="6">
        <v>28</v>
      </c>
      <c r="F40" s="6">
        <f t="shared" si="2"/>
        <v>1007</v>
      </c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23" ht="12">
      <c r="A41" s="6" t="s">
        <v>44</v>
      </c>
      <c r="B41" s="6">
        <v>48</v>
      </c>
      <c r="C41" s="6"/>
      <c r="D41" s="6"/>
      <c r="E41" s="6">
        <v>1</v>
      </c>
      <c r="F41" s="6">
        <f t="shared" si="2"/>
        <v>49</v>
      </c>
      <c r="W41" s="5"/>
    </row>
    <row r="42" spans="1:6" ht="12">
      <c r="A42" s="6" t="s">
        <v>36</v>
      </c>
      <c r="B42" s="6">
        <v>42</v>
      </c>
      <c r="C42" s="6"/>
      <c r="D42" s="6"/>
      <c r="E42" s="6">
        <v>1</v>
      </c>
      <c r="F42" s="6">
        <f t="shared" si="2"/>
        <v>43</v>
      </c>
    </row>
    <row r="43" spans="1:6" ht="12">
      <c r="A43" s="6" t="s">
        <v>48</v>
      </c>
      <c r="B43" s="6">
        <v>180</v>
      </c>
      <c r="C43" s="6"/>
      <c r="D43" s="6"/>
      <c r="E43" s="6">
        <v>5</v>
      </c>
      <c r="F43" s="6">
        <f t="shared" si="2"/>
        <v>185</v>
      </c>
    </row>
    <row r="44" spans="1:23" ht="12">
      <c r="A44" s="6" t="s">
        <v>60</v>
      </c>
      <c r="B44" s="6">
        <v>84</v>
      </c>
      <c r="C44" s="6">
        <v>116</v>
      </c>
      <c r="D44" s="6"/>
      <c r="E44" s="6">
        <v>2</v>
      </c>
      <c r="F44" s="6">
        <f aca="true" t="shared" si="3" ref="F44:F49">B44+C44+D44+E44</f>
        <v>202</v>
      </c>
      <c r="W44" s="5"/>
    </row>
    <row r="45" spans="1:61" ht="12">
      <c r="A45" s="6" t="s">
        <v>49</v>
      </c>
      <c r="B45" s="6">
        <v>128</v>
      </c>
      <c r="C45" s="6"/>
      <c r="D45" s="6"/>
      <c r="E45" s="6">
        <v>3</v>
      </c>
      <c r="F45" s="6">
        <f t="shared" si="3"/>
        <v>131</v>
      </c>
      <c r="BD45" s="5"/>
      <c r="BE45" s="5"/>
      <c r="BF45" s="5"/>
      <c r="BG45" s="5"/>
      <c r="BH45" s="5"/>
      <c r="BI45" s="5"/>
    </row>
    <row r="46" spans="1:44" ht="12">
      <c r="A46" s="6" t="s">
        <v>50</v>
      </c>
      <c r="B46" s="6">
        <v>170</v>
      </c>
      <c r="C46" s="6"/>
      <c r="D46" s="6"/>
      <c r="E46" s="6">
        <v>5</v>
      </c>
      <c r="F46" s="6">
        <f t="shared" si="3"/>
        <v>175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34" ht="12">
      <c r="A47" s="6" t="s">
        <v>40</v>
      </c>
      <c r="B47" s="6">
        <v>134</v>
      </c>
      <c r="C47" s="6">
        <v>67</v>
      </c>
      <c r="D47" s="6"/>
      <c r="E47" s="6">
        <v>4</v>
      </c>
      <c r="F47" s="6">
        <f t="shared" si="3"/>
        <v>205</v>
      </c>
      <c r="L47" s="5"/>
      <c r="AH47" s="5"/>
    </row>
    <row r="48" spans="1:34" ht="12">
      <c r="A48" s="6" t="s">
        <v>37</v>
      </c>
      <c r="B48" s="6">
        <v>52</v>
      </c>
      <c r="C48" s="6"/>
      <c r="D48" s="6"/>
      <c r="E48" s="6">
        <v>2</v>
      </c>
      <c r="F48" s="6">
        <f t="shared" si="3"/>
        <v>54</v>
      </c>
      <c r="AH48" s="5"/>
    </row>
    <row r="49" spans="1:6" ht="12">
      <c r="A49" s="6" t="s">
        <v>34</v>
      </c>
      <c r="B49" s="6">
        <v>193</v>
      </c>
      <c r="C49" s="6"/>
      <c r="D49" s="6"/>
      <c r="E49" s="6">
        <v>6</v>
      </c>
      <c r="F49" s="6">
        <f t="shared" si="3"/>
        <v>199</v>
      </c>
    </row>
    <row r="50" spans="1:6" ht="12">
      <c r="A50" s="6" t="s">
        <v>35</v>
      </c>
      <c r="B50" s="6">
        <f>SUM(B15:B49)</f>
        <v>17404</v>
      </c>
      <c r="C50" s="6">
        <f>SUM(C15:C49)</f>
        <v>8320</v>
      </c>
      <c r="D50" s="6">
        <f>SUM(D15:D49)</f>
        <v>0</v>
      </c>
      <c r="E50" s="6">
        <f>SUM(E15:E49)</f>
        <v>1139</v>
      </c>
      <c r="F50" s="6">
        <f>SUM(F15:F49)</f>
        <v>26863</v>
      </c>
    </row>
    <row r="51" spans="1:6" ht="12">
      <c r="A51" s="9" t="s">
        <v>53</v>
      </c>
      <c r="B51" s="9">
        <f>B13+B50</f>
        <v>149700</v>
      </c>
      <c r="C51" s="9">
        <f>C13+C50</f>
        <v>10177</v>
      </c>
      <c r="D51" s="9">
        <f>D13+D50</f>
        <v>0</v>
      </c>
      <c r="E51" s="9">
        <f>E13+E50</f>
        <v>9635</v>
      </c>
      <c r="F51" s="9">
        <f>F13+F50</f>
        <v>169512</v>
      </c>
    </row>
    <row r="52" spans="1:12" ht="12">
      <c r="A52" s="6"/>
      <c r="B52" s="6"/>
      <c r="C52" s="6"/>
      <c r="D52" s="6"/>
      <c r="E52" s="6"/>
      <c r="F52" s="6"/>
      <c r="L52" s="5"/>
    </row>
    <row r="53" spans="1:56" ht="12">
      <c r="A53" s="9" t="s">
        <v>54</v>
      </c>
      <c r="B53" s="6"/>
      <c r="C53" s="6"/>
      <c r="D53" s="6"/>
      <c r="E53" s="6"/>
      <c r="F53" s="6"/>
      <c r="BD53" s="5"/>
    </row>
    <row r="54" spans="1:56" ht="12">
      <c r="A54" s="6" t="s">
        <v>55</v>
      </c>
      <c r="B54" s="6">
        <v>-16058</v>
      </c>
      <c r="C54" s="6"/>
      <c r="D54" s="6"/>
      <c r="E54" s="6">
        <v>-642</v>
      </c>
      <c r="F54" s="6">
        <f>B54+C54+D54+E54</f>
        <v>-16700</v>
      </c>
      <c r="BD54" s="5"/>
    </row>
    <row r="55" spans="1:56" ht="12">
      <c r="A55" s="6" t="s">
        <v>56</v>
      </c>
      <c r="B55" s="6">
        <v>-464</v>
      </c>
      <c r="C55" s="6"/>
      <c r="D55" s="6"/>
      <c r="E55" s="6">
        <v>-18</v>
      </c>
      <c r="F55" s="6">
        <f>B55+C55+D55+E55</f>
        <v>-482</v>
      </c>
      <c r="BD55" s="5"/>
    </row>
    <row r="56" spans="1:56" ht="12">
      <c r="A56" s="9" t="s">
        <v>57</v>
      </c>
      <c r="B56" s="9">
        <f>B54+B55</f>
        <v>-16522</v>
      </c>
      <c r="C56" s="9">
        <f>C54+C55</f>
        <v>0</v>
      </c>
      <c r="D56" s="9">
        <f>D54+D55</f>
        <v>0</v>
      </c>
      <c r="E56" s="9">
        <f>E54+E55</f>
        <v>-660</v>
      </c>
      <c r="F56" s="9">
        <f>F54+F55</f>
        <v>-17182</v>
      </c>
      <c r="BD56" s="5"/>
    </row>
    <row r="57" spans="1:56" ht="12">
      <c r="A57" s="6"/>
      <c r="B57" s="6"/>
      <c r="C57" s="6"/>
      <c r="D57" s="6"/>
      <c r="E57" s="6"/>
      <c r="F57" s="6"/>
      <c r="BD57" s="5"/>
    </row>
    <row r="58" spans="1:56" ht="12">
      <c r="A58" s="9" t="s">
        <v>58</v>
      </c>
      <c r="B58" s="9">
        <f>B51+B56</f>
        <v>133178</v>
      </c>
      <c r="C58" s="9">
        <f>C51+C56</f>
        <v>10177</v>
      </c>
      <c r="D58" s="9">
        <f>D51+D56</f>
        <v>0</v>
      </c>
      <c r="E58" s="9">
        <f>E51+E56</f>
        <v>8975</v>
      </c>
      <c r="F58" s="9">
        <f>F51+F56</f>
        <v>152330</v>
      </c>
      <c r="BD58" s="5"/>
    </row>
    <row r="59" spans="1:6" ht="12">
      <c r="A59" s="6" t="s">
        <v>41</v>
      </c>
      <c r="B59" s="6"/>
      <c r="C59" s="6"/>
      <c r="D59" s="6"/>
      <c r="E59" s="6"/>
      <c r="F59" s="6"/>
    </row>
    <row r="60" spans="1:44" ht="12">
      <c r="A60" s="6" t="s">
        <v>43</v>
      </c>
      <c r="B60" s="6">
        <v>-2215</v>
      </c>
      <c r="C60" s="6">
        <v>-1255</v>
      </c>
      <c r="D60" s="6"/>
      <c r="E60" s="6">
        <v>-89</v>
      </c>
      <c r="F60" s="6">
        <f>B60+C60+D60+E60</f>
        <v>-3559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6" ht="12">
      <c r="A61" s="6" t="s">
        <v>67</v>
      </c>
      <c r="B61" s="6">
        <v>0</v>
      </c>
      <c r="C61" s="6">
        <v>-6686</v>
      </c>
      <c r="D61" s="6"/>
      <c r="E61" s="6"/>
      <c r="F61" s="6">
        <f>B61+C61+D61+E61</f>
        <v>-6686</v>
      </c>
    </row>
    <row r="62" spans="1:6" ht="12">
      <c r="A62" s="6" t="s">
        <v>42</v>
      </c>
      <c r="B62" s="6">
        <f>SUM(B59:B61)</f>
        <v>-2215</v>
      </c>
      <c r="C62" s="6">
        <f>SUM(C59:C61)</f>
        <v>-7941</v>
      </c>
      <c r="D62" s="6">
        <f>SUM(D59:D61)</f>
        <v>0</v>
      </c>
      <c r="E62" s="6">
        <f>SUM(E59:E61)</f>
        <v>-89</v>
      </c>
      <c r="F62" s="6">
        <f>SUM(F59:F61)</f>
        <v>-10245</v>
      </c>
    </row>
    <row r="63" spans="1:56" ht="12">
      <c r="A63" s="6"/>
      <c r="B63" s="6"/>
      <c r="C63" s="6"/>
      <c r="D63" s="6"/>
      <c r="E63" s="6"/>
      <c r="F63" s="6"/>
      <c r="BD63" s="5"/>
    </row>
    <row r="64" spans="1:6" ht="12">
      <c r="A64" s="9" t="s">
        <v>59</v>
      </c>
      <c r="B64" s="9">
        <f>B58+B62</f>
        <v>130963</v>
      </c>
      <c r="C64" s="9">
        <f>C58+C62</f>
        <v>2236</v>
      </c>
      <c r="D64" s="9">
        <f>D58+D62</f>
        <v>0</v>
      </c>
      <c r="E64" s="9">
        <f>E58+E62</f>
        <v>8886</v>
      </c>
      <c r="F64" s="9">
        <f>F58+F62</f>
        <v>142085</v>
      </c>
    </row>
    <row r="66" spans="12:61" ht="12">
      <c r="L66" s="5"/>
      <c r="BD66" s="5"/>
      <c r="BI66" s="5"/>
    </row>
    <row r="74" ht="12">
      <c r="A74" s="5"/>
    </row>
    <row r="78" spans="1:11" ht="12">
      <c r="A78" s="5"/>
      <c r="G78" s="5"/>
      <c r="H78" s="5"/>
      <c r="I78" s="5"/>
      <c r="J78" s="5"/>
      <c r="K78" s="5"/>
    </row>
    <row r="81" ht="12">
      <c r="A81" s="5"/>
    </row>
    <row r="85" spans="1:6" ht="12">
      <c r="A85" s="5"/>
      <c r="B85" s="5"/>
      <c r="C85" s="5"/>
      <c r="D85" s="5"/>
      <c r="E85" s="5"/>
      <c r="F85" s="5"/>
    </row>
  </sheetData>
  <printOptions horizontalCentered="1"/>
  <pageMargins left="0.5905511811023623" right="0.2362204724409449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&amp;C
&amp;"Arial,Bold"PROPOSED SCHOOLS BLOCK BUDGET 2005/2006 AT PASSPORTING LEVEL&amp;RAppendix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Perham</dc:creator>
  <cp:keywords/>
  <dc:description/>
  <cp:lastModifiedBy>Zebunnissa Ali</cp:lastModifiedBy>
  <cp:lastPrinted>2004-12-03T10:18:34Z</cp:lastPrinted>
  <dcterms:created xsi:type="dcterms:W3CDTF">1997-07-23T14:56:42Z</dcterms:created>
  <dcterms:modified xsi:type="dcterms:W3CDTF">2004-12-03T10:18:40Z</dcterms:modified>
  <cp:category/>
  <cp:version/>
  <cp:contentType/>
  <cp:contentStatus/>
</cp:coreProperties>
</file>