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Objectve Summary" sheetId="1" r:id="rId1"/>
    <sheet name="Subjective Summary" sheetId="2" r:id="rId2"/>
  </sheets>
  <definedNames>
    <definedName name="_xlnm.Print_Area" localSheetId="0">'Objectve Summary'!$A$1:$E$37</definedName>
    <definedName name="_xlnm.Print_Area" localSheetId="1">'Subjective Summary'!$A$1:$I$38</definedName>
  </definedNames>
  <calcPr fullCalcOnLoad="1"/>
</workbook>
</file>

<file path=xl/sharedStrings.xml><?xml version="1.0" encoding="utf-8"?>
<sst xmlns="http://schemas.openxmlformats.org/spreadsheetml/2006/main" count="84" uniqueCount="41">
  <si>
    <t xml:space="preserve"> </t>
  </si>
  <si>
    <t>Original</t>
  </si>
  <si>
    <t>Description</t>
  </si>
  <si>
    <t>Provision For Bad Debts</t>
  </si>
  <si>
    <t>Surplus B/Fwd</t>
  </si>
  <si>
    <t>Rent &amp; Rates</t>
  </si>
  <si>
    <t>Capital Financing</t>
  </si>
  <si>
    <t>Rent Income</t>
  </si>
  <si>
    <t>General Management</t>
  </si>
  <si>
    <t>Special Management</t>
  </si>
  <si>
    <t>Housing Repairs</t>
  </si>
  <si>
    <t>Services</t>
  </si>
  <si>
    <t>Other Income</t>
  </si>
  <si>
    <t>Budget</t>
  </si>
  <si>
    <t>(1)</t>
  </si>
  <si>
    <t>(2)</t>
  </si>
  <si>
    <t>(3)</t>
  </si>
  <si>
    <t>Probable</t>
  </si>
  <si>
    <t>HRA Subsidy (incl MRA)</t>
  </si>
  <si>
    <t>Surplus C/Fwd</t>
  </si>
  <si>
    <t>Net Expenditure</t>
  </si>
  <si>
    <t xml:space="preserve">Depreciation </t>
  </si>
  <si>
    <t>(Major Repairs Allowance (MRA))</t>
  </si>
  <si>
    <t>2006-07</t>
  </si>
  <si>
    <t>Subjective Analysis</t>
  </si>
  <si>
    <t>£000</t>
  </si>
  <si>
    <t>Employees</t>
  </si>
  <si>
    <t>Premises</t>
  </si>
  <si>
    <t>Transport</t>
  </si>
  <si>
    <t>Supplies and Services</t>
  </si>
  <si>
    <t>Third Party Payments</t>
  </si>
  <si>
    <t>Tfr Payments/Capital Financing</t>
  </si>
  <si>
    <t>Support Services</t>
  </si>
  <si>
    <t>Total Expenditure</t>
  </si>
  <si>
    <t>Direct Income</t>
  </si>
  <si>
    <t>Recharged Income</t>
  </si>
  <si>
    <t>Total Income</t>
  </si>
  <si>
    <t>Surplus For Year</t>
  </si>
  <si>
    <t xml:space="preserve">HRA Probable Budget 2006-07 and Budget  2007-08 </t>
  </si>
  <si>
    <t>2007-08</t>
  </si>
  <si>
    <t>Objective Analysis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</si>
</sst>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;[Red]\(\ #,##0\);_-* &quot;-&quot;??_-;_-@_-"/>
    <numFmt numFmtId="166" formatCode="0_ ;\-0\ "/>
    <numFmt numFmtId="167" formatCode="#,##0;[Red]\(#,##0\)"/>
    <numFmt numFmtId="168" formatCode="_-* #,##0_-;[Red]\(\ #,##0\)_-;_-* &quot;-&quot;??_-;_-@_-"/>
    <numFmt numFmtId="169" formatCode="&quot;£&quot;#,##0;[Red]\-\(&quot;£&quot;#,##0\)"/>
    <numFmt numFmtId="170" formatCode="#,##0_ ;[Red]\-#,##0\ "/>
    <numFmt numFmtId="171" formatCode="#,##0_ ;\-#,##0\ "/>
    <numFmt numFmtId="172" formatCode="#,##0.00;[Red]\(#,##0.00\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7" fillId="2" borderId="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 quotePrefix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 quotePrefix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8" fillId="2" borderId="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>
      <alignment vertical="top"/>
    </xf>
    <xf numFmtId="3" fontId="3" fillId="2" borderId="8" xfId="0" applyNumberFormat="1" applyFont="1" applyFill="1" applyBorder="1" applyAlignment="1">
      <alignment vertical="top"/>
    </xf>
    <xf numFmtId="3" fontId="7" fillId="2" borderId="9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top"/>
    </xf>
    <xf numFmtId="3" fontId="3" fillId="2" borderId="9" xfId="0" applyNumberFormat="1" applyFont="1" applyFill="1" applyBorder="1" applyAlignment="1">
      <alignment horizontal="center" vertical="top"/>
    </xf>
    <xf numFmtId="3" fontId="3" fillId="2" borderId="2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:E7"/>
    </sheetView>
  </sheetViews>
  <sheetFormatPr defaultColWidth="9.140625" defaultRowHeight="12.75"/>
  <cols>
    <col min="1" max="1" width="35.421875" style="7" customWidth="1"/>
    <col min="2" max="2" width="9.57421875" style="7" customWidth="1"/>
    <col min="3" max="3" width="8.421875" style="7" customWidth="1"/>
    <col min="4" max="4" width="9.140625" style="7" customWidth="1"/>
    <col min="5" max="5" width="1.7109375" style="7" customWidth="1"/>
    <col min="6" max="16384" width="9.140625" style="7" customWidth="1"/>
  </cols>
  <sheetData>
    <row r="1" spans="1:5" ht="15.75">
      <c r="A1" s="42" t="s">
        <v>38</v>
      </c>
      <c r="B1" s="43"/>
      <c r="C1" s="43"/>
      <c r="D1" s="43"/>
      <c r="E1" s="44"/>
    </row>
    <row r="2" spans="1:5" ht="15.75">
      <c r="A2" s="50" t="s">
        <v>40</v>
      </c>
      <c r="B2" s="51"/>
      <c r="C2" s="51"/>
      <c r="D2" s="51"/>
      <c r="E2" s="52"/>
    </row>
    <row r="3" spans="1:5" ht="12.75">
      <c r="A3" s="30"/>
      <c r="B3" s="31" t="s">
        <v>14</v>
      </c>
      <c r="C3" s="31" t="s">
        <v>15</v>
      </c>
      <c r="D3" s="31" t="s">
        <v>16</v>
      </c>
      <c r="E3" s="45"/>
    </row>
    <row r="4" spans="1:5" ht="12.75">
      <c r="A4" s="30"/>
      <c r="B4" s="32" t="s">
        <v>1</v>
      </c>
      <c r="C4" s="32" t="s">
        <v>17</v>
      </c>
      <c r="D4" s="32" t="s">
        <v>0</v>
      </c>
      <c r="E4" s="45"/>
    </row>
    <row r="5" spans="1:7" ht="12.75">
      <c r="A5" s="33"/>
      <c r="B5" s="32" t="s">
        <v>13</v>
      </c>
      <c r="C5" s="32" t="s">
        <v>13</v>
      </c>
      <c r="D5" s="32" t="s">
        <v>13</v>
      </c>
      <c r="E5" s="45"/>
      <c r="G5" s="29"/>
    </row>
    <row r="6" spans="1:5" ht="12.75">
      <c r="A6" s="33"/>
      <c r="B6" s="32" t="s">
        <v>23</v>
      </c>
      <c r="C6" s="32" t="s">
        <v>23</v>
      </c>
      <c r="D6" s="32" t="s">
        <v>39</v>
      </c>
      <c r="E6" s="46"/>
    </row>
    <row r="7" spans="1:5" ht="12.75">
      <c r="A7" s="34" t="s">
        <v>2</v>
      </c>
      <c r="B7" s="35" t="s">
        <v>25</v>
      </c>
      <c r="C7" s="35" t="s">
        <v>25</v>
      </c>
      <c r="D7" s="35" t="s">
        <v>25</v>
      </c>
      <c r="E7" s="47"/>
    </row>
    <row r="8" spans="1:5" ht="6" customHeight="1">
      <c r="A8" s="4"/>
      <c r="B8" s="1"/>
      <c r="C8" s="8"/>
      <c r="D8" s="8"/>
      <c r="E8" s="9"/>
    </row>
    <row r="9" spans="1:5" ht="12.75" customHeight="1">
      <c r="A9" s="5" t="s">
        <v>4</v>
      </c>
      <c r="B9" s="16">
        <v>-777</v>
      </c>
      <c r="C9" s="1">
        <v>-777</v>
      </c>
      <c r="D9" s="16">
        <v>-893</v>
      </c>
      <c r="E9" s="9"/>
    </row>
    <row r="10" spans="1:5" ht="6" customHeight="1">
      <c r="A10" s="5"/>
      <c r="B10" s="16"/>
      <c r="C10" s="1"/>
      <c r="D10" s="1"/>
      <c r="E10" s="9"/>
    </row>
    <row r="11" spans="1:5" ht="12.75" customHeight="1">
      <c r="A11" s="5" t="s">
        <v>3</v>
      </c>
      <c r="B11" s="16">
        <v>200</v>
      </c>
      <c r="C11" s="1">
        <v>200</v>
      </c>
      <c r="D11" s="1">
        <v>200</v>
      </c>
      <c r="E11" s="9"/>
    </row>
    <row r="12" spans="1:5" ht="6" customHeight="1">
      <c r="A12" s="5"/>
      <c r="B12" s="16"/>
      <c r="C12" s="1"/>
      <c r="D12" s="1"/>
      <c r="E12" s="9"/>
    </row>
    <row r="13" spans="1:5" ht="12.75" customHeight="1">
      <c r="A13" s="5" t="s">
        <v>5</v>
      </c>
      <c r="B13" s="16">
        <v>4668</v>
      </c>
      <c r="C13" s="1">
        <v>4625</v>
      </c>
      <c r="D13" s="1">
        <v>3708</v>
      </c>
      <c r="E13" s="9"/>
    </row>
    <row r="14" spans="1:5" ht="6" customHeight="1">
      <c r="A14" s="5"/>
      <c r="B14" s="16"/>
      <c r="C14" s="1"/>
      <c r="D14" s="1" t="s">
        <v>0</v>
      </c>
      <c r="E14" s="9"/>
    </row>
    <row r="15" spans="1:5" ht="12.75" customHeight="1">
      <c r="A15" s="5" t="s">
        <v>11</v>
      </c>
      <c r="B15" s="16">
        <v>2216</v>
      </c>
      <c r="C15" s="1">
        <v>2259</v>
      </c>
      <c r="D15" s="1">
        <v>2253</v>
      </c>
      <c r="E15" s="9"/>
    </row>
    <row r="16" spans="1:5" ht="6" customHeight="1">
      <c r="A16" s="5"/>
      <c r="B16" s="16"/>
      <c r="C16" s="1"/>
      <c r="D16" s="1"/>
      <c r="E16" s="9"/>
    </row>
    <row r="17" spans="1:5" ht="12.75" customHeight="1">
      <c r="A17" s="5" t="s">
        <v>6</v>
      </c>
      <c r="B17" s="16">
        <v>22931</v>
      </c>
      <c r="C17" s="1">
        <v>22416</v>
      </c>
      <c r="D17" s="1">
        <v>22537</v>
      </c>
      <c r="E17" s="9"/>
    </row>
    <row r="18" spans="1:5" ht="6" customHeight="1">
      <c r="A18" s="5"/>
      <c r="B18" s="16"/>
      <c r="C18" s="1"/>
      <c r="D18" s="1"/>
      <c r="E18" s="9"/>
    </row>
    <row r="19" spans="1:5" ht="12.75" customHeight="1">
      <c r="A19" s="5" t="s">
        <v>21</v>
      </c>
      <c r="B19" s="16">
        <v>7145</v>
      </c>
      <c r="C19" s="1">
        <v>7145</v>
      </c>
      <c r="D19" s="1">
        <v>7267</v>
      </c>
      <c r="E19" s="9"/>
    </row>
    <row r="20" spans="1:5" ht="12.75" customHeight="1">
      <c r="A20" s="5" t="s">
        <v>22</v>
      </c>
      <c r="B20" s="16"/>
      <c r="C20" s="1"/>
      <c r="D20" s="1" t="s">
        <v>0</v>
      </c>
      <c r="E20" s="9"/>
    </row>
    <row r="21" spans="1:5" ht="6" customHeight="1">
      <c r="A21" s="5"/>
      <c r="B21" s="16" t="s">
        <v>0</v>
      </c>
      <c r="C21" s="1"/>
      <c r="D21" s="1" t="s">
        <v>0</v>
      </c>
      <c r="E21" s="9"/>
    </row>
    <row r="22" spans="1:5" ht="12.75" customHeight="1">
      <c r="A22" s="5" t="s">
        <v>18</v>
      </c>
      <c r="B22" s="16">
        <v>-23737</v>
      </c>
      <c r="C22" s="1">
        <v>-23593</v>
      </c>
      <c r="D22" s="1">
        <v>-20351</v>
      </c>
      <c r="E22" s="9"/>
    </row>
    <row r="23" spans="1:5" ht="6" customHeight="1">
      <c r="A23" s="5"/>
      <c r="B23" s="16"/>
      <c r="C23" s="1"/>
      <c r="D23" s="1"/>
      <c r="E23" s="9"/>
    </row>
    <row r="24" spans="1:5" ht="12.75" customHeight="1">
      <c r="A24" s="5" t="s">
        <v>7</v>
      </c>
      <c r="B24" s="16">
        <v>-41339</v>
      </c>
      <c r="C24" s="1">
        <v>-41724</v>
      </c>
      <c r="D24" s="1">
        <f>-41426-88-1882</f>
        <v>-43396</v>
      </c>
      <c r="E24" s="9"/>
    </row>
    <row r="25" spans="1:5" ht="6" customHeight="1">
      <c r="A25" s="5"/>
      <c r="B25" s="16"/>
      <c r="C25" s="1"/>
      <c r="D25" s="1"/>
      <c r="E25" s="9"/>
    </row>
    <row r="26" spans="1:5" ht="12.75" customHeight="1">
      <c r="A26" s="5" t="s">
        <v>12</v>
      </c>
      <c r="B26" s="16">
        <v>-578</v>
      </c>
      <c r="C26" s="1">
        <v>-578</v>
      </c>
      <c r="D26" s="1">
        <v>-571</v>
      </c>
      <c r="E26" s="9"/>
    </row>
    <row r="27" spans="1:5" ht="6" customHeight="1">
      <c r="A27" s="5"/>
      <c r="B27" s="16"/>
      <c r="C27" s="1"/>
      <c r="D27" s="1" t="s">
        <v>0</v>
      </c>
      <c r="E27" s="9"/>
    </row>
    <row r="28" spans="1:5" ht="12.75" customHeight="1">
      <c r="A28" s="5" t="s">
        <v>8</v>
      </c>
      <c r="B28" s="16">
        <v>12174</v>
      </c>
      <c r="C28" s="1">
        <v>12288</v>
      </c>
      <c r="D28" s="1">
        <f>12568-42-112-50-150</f>
        <v>12214</v>
      </c>
      <c r="E28" s="9"/>
    </row>
    <row r="29" spans="1:5" ht="6" customHeight="1">
      <c r="A29" s="5"/>
      <c r="B29" s="16"/>
      <c r="C29" s="1"/>
      <c r="D29" s="1" t="s">
        <v>0</v>
      </c>
      <c r="E29" s="9"/>
    </row>
    <row r="30" spans="1:5" ht="12.75" customHeight="1">
      <c r="A30" s="5" t="s">
        <v>9</v>
      </c>
      <c r="B30" s="16">
        <v>4447</v>
      </c>
      <c r="C30" s="1">
        <v>4530</v>
      </c>
      <c r="D30" s="1">
        <v>4556</v>
      </c>
      <c r="E30" s="9"/>
    </row>
    <row r="31" spans="1:5" ht="6" customHeight="1">
      <c r="A31" s="5"/>
      <c r="B31" s="16"/>
      <c r="C31" s="1"/>
      <c r="D31" s="1" t="s">
        <v>0</v>
      </c>
      <c r="E31" s="9"/>
    </row>
    <row r="32" spans="1:5" ht="12.75" customHeight="1">
      <c r="A32" s="5" t="s">
        <v>10</v>
      </c>
      <c r="B32" s="16">
        <v>12250</v>
      </c>
      <c r="C32" s="1">
        <v>12316</v>
      </c>
      <c r="D32" s="1">
        <f>12528-452</f>
        <v>12076</v>
      </c>
      <c r="E32" s="9" t="s">
        <v>0</v>
      </c>
    </row>
    <row r="33" spans="1:5" ht="6" customHeight="1">
      <c r="A33" s="5"/>
      <c r="B33" s="16"/>
      <c r="C33" s="1"/>
      <c r="D33" s="1"/>
      <c r="E33" s="9"/>
    </row>
    <row r="34" spans="1:5" ht="12.75" customHeight="1">
      <c r="A34" s="5" t="s">
        <v>19</v>
      </c>
      <c r="B34" s="16">
        <v>400</v>
      </c>
      <c r="C34" s="1">
        <v>893</v>
      </c>
      <c r="D34" s="1">
        <v>400</v>
      </c>
      <c r="E34" s="9"/>
    </row>
    <row r="35" spans="1:5" s="11" customFormat="1" ht="6" customHeight="1">
      <c r="A35" s="5"/>
      <c r="B35" s="3"/>
      <c r="C35" s="3"/>
      <c r="D35" s="3"/>
      <c r="E35" s="10"/>
    </row>
    <row r="36" spans="1:5" s="11" customFormat="1" ht="12.75" customHeight="1" thickBot="1">
      <c r="A36" s="6" t="s">
        <v>20</v>
      </c>
      <c r="B36" s="2">
        <f>SUM(B9:B35)</f>
        <v>0</v>
      </c>
      <c r="C36" s="2">
        <f>SUM(C9:C35)</f>
        <v>0</v>
      </c>
      <c r="D36" s="2">
        <f>SUM(D9:D35)</f>
        <v>0</v>
      </c>
      <c r="E36" s="10"/>
    </row>
    <row r="37" spans="1:5" ht="6" customHeight="1" thickTop="1">
      <c r="A37" s="12"/>
      <c r="B37" s="13"/>
      <c r="C37" s="13"/>
      <c r="D37" s="13"/>
      <c r="E37" s="14"/>
    </row>
    <row r="38" ht="12.75">
      <c r="A38" s="8"/>
    </row>
    <row r="39" spans="1:4" ht="12.75">
      <c r="A39" t="s">
        <v>0</v>
      </c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 s="1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ht="9" customHeight="1"/>
  </sheetData>
  <mergeCells count="1">
    <mergeCell ref="A2:E2"/>
  </mergeCells>
  <printOptions horizontalCentered="1"/>
  <pageMargins left="0" right="0" top="1.1811023622047245" bottom="0.984251968503937" header="0.5118110236220472" footer="0.5118110236220472"/>
  <pageSetup horizontalDpi="600" verticalDpi="600" orientation="portrait" paperSize="9" scale="120" r:id="rId1"/>
  <headerFooter alignWithMargins="0">
    <oddHeader>&amp;RAppendix L
</oddHeader>
    <oddFooter>&amp;L&amp;9&amp;Z&amp;F&amp;R217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60" workbookViewId="0" topLeftCell="A1">
      <selection activeCell="L13" sqref="L13"/>
    </sheetView>
  </sheetViews>
  <sheetFormatPr defaultColWidth="10.8515625" defaultRowHeight="12.75"/>
  <cols>
    <col min="1" max="1" width="26.7109375" style="19" customWidth="1"/>
    <col min="2" max="2" width="13.421875" style="19" hidden="1" customWidth="1"/>
    <col min="3" max="3" width="0.9921875" style="19" hidden="1" customWidth="1"/>
    <col min="4" max="4" width="12.28125" style="19" customWidth="1"/>
    <col min="5" max="5" width="0.9921875" style="19" customWidth="1"/>
    <col min="6" max="6" width="14.8515625" style="19" bestFit="1" customWidth="1"/>
    <col min="7" max="7" width="0.71875" style="19" customWidth="1"/>
    <col min="8" max="8" width="13.421875" style="19" bestFit="1" customWidth="1"/>
    <col min="9" max="9" width="0.5625" style="19" customWidth="1"/>
    <col min="10" max="16384" width="10.8515625" style="17" customWidth="1"/>
  </cols>
  <sheetData>
    <row r="1" spans="1:9" ht="15.75">
      <c r="A1" s="53" t="s">
        <v>38</v>
      </c>
      <c r="B1" s="54"/>
      <c r="C1" s="54"/>
      <c r="D1" s="54"/>
      <c r="E1" s="54"/>
      <c r="F1" s="54"/>
      <c r="G1" s="54"/>
      <c r="H1" s="54"/>
      <c r="I1" s="55"/>
    </row>
    <row r="2" spans="1:9" ht="15.75">
      <c r="A2" s="56" t="s">
        <v>24</v>
      </c>
      <c r="B2" s="57"/>
      <c r="C2" s="57"/>
      <c r="D2" s="57"/>
      <c r="E2" s="57"/>
      <c r="F2" s="57"/>
      <c r="G2" s="57"/>
      <c r="H2" s="57"/>
      <c r="I2" s="58"/>
    </row>
    <row r="3" spans="1:9" ht="12.75">
      <c r="A3" s="37"/>
      <c r="B3" s="38" t="s">
        <v>14</v>
      </c>
      <c r="C3" s="36"/>
      <c r="D3" s="38" t="s">
        <v>14</v>
      </c>
      <c r="E3" s="36"/>
      <c r="F3" s="38" t="s">
        <v>15</v>
      </c>
      <c r="G3" s="36"/>
      <c r="H3" s="38" t="s">
        <v>16</v>
      </c>
      <c r="I3" s="48"/>
    </row>
    <row r="4" spans="1:9" ht="12.75">
      <c r="A4" s="39"/>
      <c r="B4" s="32" t="s">
        <v>1</v>
      </c>
      <c r="C4" s="40"/>
      <c r="D4" s="32" t="s">
        <v>1</v>
      </c>
      <c r="E4" s="40"/>
      <c r="F4" s="36" t="s">
        <v>17</v>
      </c>
      <c r="G4" s="36"/>
      <c r="H4" s="36" t="s">
        <v>0</v>
      </c>
      <c r="I4" s="48"/>
    </row>
    <row r="5" spans="1:9" ht="15" customHeight="1">
      <c r="A5" s="39"/>
      <c r="B5" s="36" t="s">
        <v>13</v>
      </c>
      <c r="C5" s="36"/>
      <c r="D5" s="36" t="s">
        <v>13</v>
      </c>
      <c r="E5" s="36"/>
      <c r="F5" s="36" t="s">
        <v>13</v>
      </c>
      <c r="G5" s="36"/>
      <c r="H5" s="36" t="s">
        <v>13</v>
      </c>
      <c r="I5" s="48"/>
    </row>
    <row r="6" spans="1:9" ht="12.75">
      <c r="A6" s="39"/>
      <c r="B6" s="32" t="s">
        <v>23</v>
      </c>
      <c r="C6" s="36"/>
      <c r="D6" s="32" t="s">
        <v>23</v>
      </c>
      <c r="E6" s="36"/>
      <c r="F6" s="32" t="s">
        <v>23</v>
      </c>
      <c r="G6" s="36"/>
      <c r="H6" s="36" t="s">
        <v>39</v>
      </c>
      <c r="I6" s="48"/>
    </row>
    <row r="7" spans="1:9" ht="12.75">
      <c r="A7" s="41" t="s">
        <v>2</v>
      </c>
      <c r="B7" s="35" t="s">
        <v>25</v>
      </c>
      <c r="C7" s="35"/>
      <c r="D7" s="35" t="s">
        <v>25</v>
      </c>
      <c r="E7" s="35"/>
      <c r="F7" s="35" t="s">
        <v>25</v>
      </c>
      <c r="G7" s="35"/>
      <c r="H7" s="35" t="s">
        <v>25</v>
      </c>
      <c r="I7" s="49"/>
    </row>
    <row r="8" spans="1:9" ht="6" customHeight="1">
      <c r="A8" s="22"/>
      <c r="H8" s="16"/>
      <c r="I8" s="20"/>
    </row>
    <row r="9" spans="1:9" ht="12.75">
      <c r="A9" s="22" t="s">
        <v>26</v>
      </c>
      <c r="B9" s="16">
        <f>68+1169+11+37</f>
        <v>1285</v>
      </c>
      <c r="C9" s="16"/>
      <c r="D9" s="16">
        <f>+B9</f>
        <v>1285</v>
      </c>
      <c r="E9" s="16"/>
      <c r="F9" s="19">
        <f>68+1169+11+37</f>
        <v>1285</v>
      </c>
      <c r="G9" s="16"/>
      <c r="H9" s="16">
        <f>68+1169+11+37</f>
        <v>1285</v>
      </c>
      <c r="I9" s="20"/>
    </row>
    <row r="10" spans="1:9" ht="6" customHeight="1">
      <c r="A10" s="22"/>
      <c r="B10" s="16"/>
      <c r="C10" s="16"/>
      <c r="D10" s="16"/>
      <c r="E10" s="16"/>
      <c r="G10" s="16"/>
      <c r="H10" s="16"/>
      <c r="I10" s="20"/>
    </row>
    <row r="11" spans="1:10" ht="12.75">
      <c r="A11" s="22" t="s">
        <v>27</v>
      </c>
      <c r="B11" s="16">
        <v>18060</v>
      </c>
      <c r="C11" s="16"/>
      <c r="D11" s="16">
        <f>+B11+2755+578</f>
        <v>21393</v>
      </c>
      <c r="E11" s="16"/>
      <c r="F11" s="19">
        <v>21532</v>
      </c>
      <c r="G11" s="16"/>
      <c r="H11" s="16">
        <f>19626-452+578</f>
        <v>19752</v>
      </c>
      <c r="I11" s="20"/>
      <c r="J11" s="19" t="s">
        <v>0</v>
      </c>
    </row>
    <row r="12" spans="1:10" ht="6" customHeight="1">
      <c r="A12" s="22"/>
      <c r="B12" s="16"/>
      <c r="C12" s="16"/>
      <c r="D12" s="16"/>
      <c r="E12" s="16"/>
      <c r="G12" s="16"/>
      <c r="H12" s="16"/>
      <c r="I12" s="20"/>
      <c r="J12" s="19"/>
    </row>
    <row r="13" spans="1:10" ht="12.75">
      <c r="A13" s="22" t="s">
        <v>28</v>
      </c>
      <c r="B13" s="16">
        <v>11</v>
      </c>
      <c r="C13" s="16"/>
      <c r="D13" s="16">
        <f>+B13</f>
        <v>11</v>
      </c>
      <c r="E13" s="16"/>
      <c r="F13" s="16">
        <v>11</v>
      </c>
      <c r="G13" s="16"/>
      <c r="H13" s="16">
        <v>11</v>
      </c>
      <c r="I13" s="20"/>
      <c r="J13" s="19"/>
    </row>
    <row r="14" spans="1:10" ht="6" customHeight="1">
      <c r="A14" s="22"/>
      <c r="B14" s="16"/>
      <c r="C14" s="16"/>
      <c r="D14" s="16"/>
      <c r="E14" s="16"/>
      <c r="G14" s="16"/>
      <c r="H14" s="16"/>
      <c r="I14" s="20"/>
      <c r="J14" s="19"/>
    </row>
    <row r="15" spans="1:10" ht="12.75">
      <c r="A15" s="22" t="s">
        <v>29</v>
      </c>
      <c r="B15" s="16">
        <v>6336</v>
      </c>
      <c r="C15" s="16"/>
      <c r="D15" s="16">
        <f>+B15-578-2</f>
        <v>5756</v>
      </c>
      <c r="E15" s="16"/>
      <c r="F15" s="19">
        <v>5957</v>
      </c>
      <c r="G15" s="16"/>
      <c r="H15" s="16">
        <f>6521-50-150-30-578</f>
        <v>5713</v>
      </c>
      <c r="I15" s="20"/>
      <c r="J15" s="19"/>
    </row>
    <row r="16" spans="1:10" ht="6" customHeight="1">
      <c r="A16" s="22"/>
      <c r="B16" s="16"/>
      <c r="C16" s="16"/>
      <c r="D16" s="16"/>
      <c r="E16" s="16"/>
      <c r="G16" s="16"/>
      <c r="H16" s="16"/>
      <c r="I16" s="20"/>
      <c r="J16" s="19"/>
    </row>
    <row r="17" spans="1:10" ht="12.75">
      <c r="A17" s="22" t="s">
        <v>30</v>
      </c>
      <c r="B17" s="16">
        <v>2825</v>
      </c>
      <c r="C17" s="16"/>
      <c r="D17" s="16">
        <v>8831</v>
      </c>
      <c r="E17" s="16"/>
      <c r="F17" s="19">
        <v>8831</v>
      </c>
      <c r="G17" s="16"/>
      <c r="H17" s="16">
        <f>9556-36</f>
        <v>9520</v>
      </c>
      <c r="I17" s="20"/>
      <c r="J17" s="19" t="s">
        <v>0</v>
      </c>
    </row>
    <row r="18" spans="1:10" ht="6" customHeight="1">
      <c r="A18" s="22"/>
      <c r="B18" s="16"/>
      <c r="C18" s="16"/>
      <c r="D18" s="16"/>
      <c r="E18" s="16"/>
      <c r="G18" s="16"/>
      <c r="H18" s="16"/>
      <c r="I18" s="20"/>
      <c r="J18" s="19"/>
    </row>
    <row r="19" spans="1:10" ht="12.75">
      <c r="A19" s="22" t="s">
        <v>31</v>
      </c>
      <c r="B19" s="16">
        <f>30043-545</f>
        <v>29498</v>
      </c>
      <c r="C19" s="16"/>
      <c r="D19" s="16">
        <f>+B19</f>
        <v>29498</v>
      </c>
      <c r="E19" s="16"/>
      <c r="F19" s="19">
        <f>29528-545-1</f>
        <v>28982</v>
      </c>
      <c r="G19" s="16"/>
      <c r="H19" s="16">
        <f>29778-545-1</f>
        <v>29232</v>
      </c>
      <c r="I19" s="20"/>
      <c r="J19" s="19"/>
    </row>
    <row r="20" spans="1:10" ht="6" customHeight="1">
      <c r="A20" s="22"/>
      <c r="B20" s="16"/>
      <c r="C20" s="16"/>
      <c r="D20" s="16"/>
      <c r="E20" s="16"/>
      <c r="G20" s="16"/>
      <c r="H20" s="16"/>
      <c r="I20" s="20"/>
      <c r="J20" s="19"/>
    </row>
    <row r="21" spans="1:10" ht="12.75">
      <c r="A21" s="22" t="s">
        <v>32</v>
      </c>
      <c r="B21" s="16">
        <v>10679</v>
      </c>
      <c r="C21" s="16"/>
      <c r="D21" s="16">
        <v>1920</v>
      </c>
      <c r="E21" s="16"/>
      <c r="F21" s="19">
        <v>1725</v>
      </c>
      <c r="G21" s="16"/>
      <c r="H21" s="16">
        <f>1918-6-26-56</f>
        <v>1830</v>
      </c>
      <c r="I21" s="20"/>
      <c r="J21" s="19" t="s">
        <v>0</v>
      </c>
    </row>
    <row r="22" spans="1:10" ht="6" customHeight="1">
      <c r="A22" s="22"/>
      <c r="B22" s="16"/>
      <c r="C22" s="16"/>
      <c r="D22" s="16"/>
      <c r="E22" s="16"/>
      <c r="G22" s="16"/>
      <c r="H22" s="16"/>
      <c r="I22" s="20"/>
      <c r="J22" s="19"/>
    </row>
    <row r="23" spans="1:10" ht="12.75">
      <c r="A23" s="23" t="s">
        <v>33</v>
      </c>
      <c r="B23" s="18">
        <f>SUM(B9:B21)</f>
        <v>68694</v>
      </c>
      <c r="C23" s="18"/>
      <c r="D23" s="18">
        <f>SUM(D9:D21)</f>
        <v>68694</v>
      </c>
      <c r="E23" s="18"/>
      <c r="F23" s="18">
        <f>SUM(F9:F21)</f>
        <v>68323</v>
      </c>
      <c r="G23" s="18"/>
      <c r="H23" s="18">
        <f>SUM(H9:H21)</f>
        <v>67343</v>
      </c>
      <c r="I23" s="21"/>
      <c r="J23" s="19"/>
    </row>
    <row r="24" spans="1:10" ht="6" customHeight="1">
      <c r="A24" s="22"/>
      <c r="B24" s="16"/>
      <c r="C24" s="16"/>
      <c r="D24" s="16"/>
      <c r="E24" s="16"/>
      <c r="G24" s="16"/>
      <c r="H24" s="16"/>
      <c r="I24" s="20"/>
      <c r="J24" s="19"/>
    </row>
    <row r="25" spans="1:9" ht="12.75">
      <c r="A25" s="22" t="s">
        <v>34</v>
      </c>
      <c r="B25" s="16">
        <f>-23737-41639-1873</f>
        <v>-67249</v>
      </c>
      <c r="C25" s="16"/>
      <c r="D25" s="16">
        <f>+B25</f>
        <v>-67249</v>
      </c>
      <c r="E25" s="16"/>
      <c r="F25" s="19">
        <f>-23593-42025-1873</f>
        <v>-67491</v>
      </c>
      <c r="G25" s="16"/>
      <c r="H25" s="16">
        <f>-20351-42031-1565-88-1882</f>
        <v>-65917</v>
      </c>
      <c r="I25" s="20"/>
    </row>
    <row r="26" spans="1:9" ht="6" customHeight="1">
      <c r="A26" s="22"/>
      <c r="B26" s="16"/>
      <c r="C26" s="16"/>
      <c r="D26" s="16"/>
      <c r="E26" s="16"/>
      <c r="G26" s="16"/>
      <c r="H26" s="16"/>
      <c r="I26" s="20"/>
    </row>
    <row r="27" spans="1:9" ht="12.75">
      <c r="A27" s="22" t="s">
        <v>35</v>
      </c>
      <c r="B27" s="16">
        <v>-1068</v>
      </c>
      <c r="C27" s="16"/>
      <c r="D27" s="16">
        <f>+B27</f>
        <v>-1068</v>
      </c>
      <c r="E27" s="16"/>
      <c r="F27" s="19">
        <v>-948</v>
      </c>
      <c r="G27" s="16"/>
      <c r="H27" s="16">
        <v>-933</v>
      </c>
      <c r="I27" s="20"/>
    </row>
    <row r="28" spans="1:9" ht="6" customHeight="1">
      <c r="A28" s="22"/>
      <c r="B28" s="16"/>
      <c r="C28" s="16"/>
      <c r="D28" s="16"/>
      <c r="E28" s="16"/>
      <c r="G28" s="16"/>
      <c r="H28" s="16"/>
      <c r="I28" s="20"/>
    </row>
    <row r="29" spans="1:9" ht="12.75">
      <c r="A29" s="23" t="s">
        <v>36</v>
      </c>
      <c r="B29" s="18">
        <f>SUM(B25:B27)</f>
        <v>-68317</v>
      </c>
      <c r="C29" s="18"/>
      <c r="D29" s="18">
        <f>SUM(D25:D27)</f>
        <v>-68317</v>
      </c>
      <c r="E29" s="18"/>
      <c r="F29" s="18">
        <f>SUM(F25:F27)</f>
        <v>-68439</v>
      </c>
      <c r="G29" s="18"/>
      <c r="H29" s="18">
        <f>SUM(H25:H27)</f>
        <v>-66850</v>
      </c>
      <c r="I29" s="21"/>
    </row>
    <row r="30" spans="1:9" ht="6" customHeight="1">
      <c r="A30" s="22"/>
      <c r="B30" s="16"/>
      <c r="C30" s="16"/>
      <c r="D30" s="16"/>
      <c r="E30" s="16"/>
      <c r="G30" s="16"/>
      <c r="H30" s="16"/>
      <c r="I30" s="20"/>
    </row>
    <row r="31" spans="1:9" ht="12.75">
      <c r="A31" s="22" t="s">
        <v>37</v>
      </c>
      <c r="B31" s="16">
        <f>+B29+B23</f>
        <v>377</v>
      </c>
      <c r="C31" s="18"/>
      <c r="D31" s="16">
        <f>+D29+D23</f>
        <v>377</v>
      </c>
      <c r="E31" s="18"/>
      <c r="F31" s="16">
        <f>+F29+F23</f>
        <v>-116</v>
      </c>
      <c r="G31" s="18"/>
      <c r="H31" s="16">
        <f>+H29+H23</f>
        <v>493</v>
      </c>
      <c r="I31" s="21"/>
    </row>
    <row r="32" spans="1:9" ht="6" customHeight="1">
      <c r="A32" s="22"/>
      <c r="B32" s="16"/>
      <c r="C32" s="16"/>
      <c r="D32" s="16"/>
      <c r="E32" s="16"/>
      <c r="G32" s="16"/>
      <c r="H32" s="16"/>
      <c r="I32" s="20"/>
    </row>
    <row r="33" spans="1:9" ht="12.75">
      <c r="A33" s="22" t="s">
        <v>4</v>
      </c>
      <c r="B33" s="16">
        <v>-777</v>
      </c>
      <c r="C33" s="16"/>
      <c r="D33" s="16">
        <f>+B33</f>
        <v>-777</v>
      </c>
      <c r="E33" s="16"/>
      <c r="F33" s="19">
        <v>-777</v>
      </c>
      <c r="G33" s="16"/>
      <c r="H33" s="16">
        <v>-893</v>
      </c>
      <c r="I33" s="20"/>
    </row>
    <row r="34" spans="1:9" ht="6" customHeight="1">
      <c r="A34" s="22"/>
      <c r="B34" s="16"/>
      <c r="C34" s="16"/>
      <c r="D34" s="16"/>
      <c r="E34" s="16"/>
      <c r="G34" s="16"/>
      <c r="H34" s="16"/>
      <c r="I34" s="20"/>
    </row>
    <row r="35" spans="1:10" ht="12.75">
      <c r="A35" s="22" t="s">
        <v>19</v>
      </c>
      <c r="B35" s="16">
        <f>-B31-B33</f>
        <v>400</v>
      </c>
      <c r="C35" s="16"/>
      <c r="D35" s="16">
        <f>-D31-D33</f>
        <v>400</v>
      </c>
      <c r="E35" s="16"/>
      <c r="F35" s="16">
        <f>-F31-F33</f>
        <v>893</v>
      </c>
      <c r="G35" s="16"/>
      <c r="H35" s="16">
        <v>400</v>
      </c>
      <c r="I35" s="20"/>
      <c r="J35" s="17" t="s">
        <v>0</v>
      </c>
    </row>
    <row r="36" spans="1:9" ht="6" customHeight="1">
      <c r="A36" s="22"/>
      <c r="B36" s="16"/>
      <c r="C36" s="16"/>
      <c r="D36" s="16"/>
      <c r="E36" s="16"/>
      <c r="F36" s="16"/>
      <c r="G36" s="16"/>
      <c r="H36" s="16"/>
      <c r="I36" s="20"/>
    </row>
    <row r="37" spans="1:9" ht="13.5" thickBot="1">
      <c r="A37" s="23" t="s">
        <v>20</v>
      </c>
      <c r="B37" s="24">
        <f>SUM(B31:B35)</f>
        <v>0</v>
      </c>
      <c r="C37" s="25"/>
      <c r="D37" s="24">
        <f>SUM(D31:D35)</f>
        <v>0</v>
      </c>
      <c r="E37" s="25"/>
      <c r="F37" s="24">
        <f>SUM(F31:F35)</f>
        <v>0</v>
      </c>
      <c r="G37" s="25"/>
      <c r="H37" s="24">
        <f>SUM(H31:H35)</f>
        <v>0</v>
      </c>
      <c r="I37" s="21"/>
    </row>
    <row r="38" spans="1:9" ht="6.75" customHeight="1" thickTop="1">
      <c r="A38" s="26"/>
      <c r="B38" s="27"/>
      <c r="C38" s="27"/>
      <c r="D38" s="27"/>
      <c r="E38" s="27"/>
      <c r="F38" s="27"/>
      <c r="G38" s="27"/>
      <c r="H38" s="27"/>
      <c r="I38" s="28"/>
    </row>
  </sheetData>
  <mergeCells count="2">
    <mergeCell ref="A1:I1"/>
    <mergeCell ref="A2:I2"/>
  </mergeCells>
  <printOptions horizontalCentered="1"/>
  <pageMargins left="0" right="0" top="1.1811023622047245" bottom="0.984251968503937" header="0.5118110236220472" footer="0.5118110236220472"/>
  <pageSetup fitToHeight="1" fitToWidth="1" horizontalDpi="600" verticalDpi="600" orientation="portrait" paperSize="9" r:id="rId1"/>
  <headerFooter alignWithMargins="0">
    <oddHeader>&amp;RAppendix L</oddHeader>
    <oddFooter>&amp;L&amp;9&amp;Z&amp;F&amp;R218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LBB User</dc:creator>
  <cp:keywords/>
  <dc:description/>
  <cp:lastModifiedBy>gossp</cp:lastModifiedBy>
  <cp:lastPrinted>2007-02-15T10:32:20Z</cp:lastPrinted>
  <dcterms:created xsi:type="dcterms:W3CDTF">2000-08-09T11:36:23Z</dcterms:created>
  <dcterms:modified xsi:type="dcterms:W3CDTF">2007-02-26T13:01:47Z</dcterms:modified>
  <cp:category/>
  <cp:version/>
  <cp:contentType/>
  <cp:contentStatus/>
</cp:coreProperties>
</file>