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281" windowWidth="5775" windowHeight="9120" tabRatio="601" activeTab="0"/>
  </bookViews>
  <sheets>
    <sheet name="Provisional Budget" sheetId="1" r:id="rId1"/>
  </sheets>
  <definedNames>
    <definedName name="_xlnm.Print_Area" localSheetId="0">'Provisional Budget'!$A$1:$F$72</definedName>
  </definedNames>
  <calcPr fullCalcOnLoad="1"/>
</workbook>
</file>

<file path=xl/sharedStrings.xml><?xml version="1.0" encoding="utf-8"?>
<sst xmlns="http://schemas.openxmlformats.org/spreadsheetml/2006/main" count="87" uniqueCount="77">
  <si>
    <t/>
  </si>
  <si>
    <t>APPROVED</t>
  </si>
  <si>
    <t>COMMITTED</t>
  </si>
  <si>
    <t>INFLATION</t>
  </si>
  <si>
    <t>BUDGET</t>
  </si>
  <si>
    <t>SERVICE</t>
  </si>
  <si>
    <t>GROWTH</t>
  </si>
  <si>
    <t>SAVINGS</t>
  </si>
  <si>
    <t>FORECAST</t>
  </si>
  <si>
    <t>Subscriptions</t>
  </si>
  <si>
    <t>Hospital Recoupment</t>
  </si>
  <si>
    <t>OLEA Day Special</t>
  </si>
  <si>
    <t>OLEA Residential Special</t>
  </si>
  <si>
    <t>Independent Day Special</t>
  </si>
  <si>
    <t>Independent Residential Special</t>
  </si>
  <si>
    <t>Recoupment Income</t>
  </si>
  <si>
    <t>£k</t>
  </si>
  <si>
    <t>Maternity</t>
  </si>
  <si>
    <t>School Standards Grant - Expenditure</t>
  </si>
  <si>
    <t>School Standards Grant - Income</t>
  </si>
  <si>
    <t>Schools Forum</t>
  </si>
  <si>
    <t>Behaviour Support - Key Stage 4 PRU</t>
  </si>
  <si>
    <t>Behaviour Support - Key Stage 3 PRU</t>
  </si>
  <si>
    <t>Tuition and Integration Service</t>
  </si>
  <si>
    <t>SCHOOLS BLOCK</t>
  </si>
  <si>
    <t>Rising Rolls Contingency</t>
  </si>
  <si>
    <t>School Admissions</t>
  </si>
  <si>
    <t>Total Non ISB</t>
  </si>
  <si>
    <t>Free School Meals - Eligibility</t>
  </si>
  <si>
    <t>City Academy</t>
  </si>
  <si>
    <t>EPS re Statemented Support</t>
  </si>
  <si>
    <t>Provision for Disabled Pupils</t>
  </si>
  <si>
    <t>EPS re LSAs</t>
  </si>
  <si>
    <t>Behaviour Support - In year PRG</t>
  </si>
  <si>
    <t>Schools causing Concern</t>
  </si>
  <si>
    <t>Statemented Pupils in OB Mainstream</t>
  </si>
  <si>
    <t>E Years - EPS</t>
  </si>
  <si>
    <t>Retained Functions</t>
  </si>
  <si>
    <t>Support for Non Maint Settings</t>
  </si>
  <si>
    <t>Individual Schools Budget (ISB)</t>
  </si>
  <si>
    <t>TOTAL GROSS SCHOOLS BLOCK</t>
  </si>
  <si>
    <t>LSC Funding</t>
  </si>
  <si>
    <t>Other SEN</t>
  </si>
  <si>
    <t>Total LSC Funding</t>
  </si>
  <si>
    <t>NET COST TO BRENT</t>
  </si>
  <si>
    <t>Teachers' attached to Childrens' Centres</t>
  </si>
  <si>
    <t>Other SEN Units Directly Funded</t>
  </si>
  <si>
    <t>Intervention - Non PRU support</t>
  </si>
  <si>
    <t>New Key Stage 4 PRU</t>
  </si>
  <si>
    <t>Threshold and Performance Pay</t>
  </si>
  <si>
    <t>2006/07</t>
  </si>
  <si>
    <t>Items Outside CEL</t>
  </si>
  <si>
    <t>Nursery Items</t>
  </si>
  <si>
    <t>Total Nursery Items</t>
  </si>
  <si>
    <t>SEN</t>
  </si>
  <si>
    <t>Total SEN</t>
  </si>
  <si>
    <t xml:space="preserve">Other </t>
  </si>
  <si>
    <t>Total Other</t>
  </si>
  <si>
    <t>A &amp; I Directorate - Good practice</t>
  </si>
  <si>
    <t>Pupils Without a School Place</t>
  </si>
  <si>
    <t>Speech Therapy</t>
  </si>
  <si>
    <t>Early Years Payments (Outside CEL)</t>
  </si>
  <si>
    <t>Portage</t>
  </si>
  <si>
    <t>6th Form - Basic</t>
  </si>
  <si>
    <t>6th Form - Threshold</t>
  </si>
  <si>
    <t>Standards Fund</t>
  </si>
  <si>
    <t>Threshold and Performance Pay 6th Form</t>
  </si>
  <si>
    <t>Threshold and Performance Pay Non ISB</t>
  </si>
  <si>
    <t>2007/08</t>
  </si>
  <si>
    <t>Possible Growth in CEL</t>
  </si>
  <si>
    <t>TOTAL NET EXPENDITURE MET BY DSG</t>
  </si>
  <si>
    <t>DEDICATED SCHOOLS GRANT</t>
  </si>
  <si>
    <t>Contingencies</t>
  </si>
  <si>
    <t>Total Formula Funding - ISB</t>
  </si>
  <si>
    <t>Statemented Pupils</t>
  </si>
  <si>
    <t xml:space="preserve">Total </t>
  </si>
  <si>
    <t>Total Contingencies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</si>
</sst>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"/>
      <family val="1"/>
    </font>
    <font>
      <b/>
      <sz val="9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3" fontId="0" fillId="0" borderId="0" xfId="0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3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9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1" fillId="0" borderId="0" xfId="0" applyFont="1" applyAlignment="1">
      <alignment/>
    </xf>
    <xf numFmtId="3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3"/>
  <sheetViews>
    <sheetView tabSelected="1" workbookViewId="0" topLeftCell="A1">
      <selection activeCell="D73" sqref="D73"/>
    </sheetView>
  </sheetViews>
  <sheetFormatPr defaultColWidth="12.7109375" defaultRowHeight="12.75"/>
  <cols>
    <col min="1" max="1" width="33.57421875" style="1" bestFit="1" customWidth="1"/>
    <col min="2" max="2" width="9.8515625" style="1" customWidth="1"/>
    <col min="3" max="3" width="11.57421875" style="1" customWidth="1"/>
    <col min="4" max="4" width="11.8515625" style="1" customWidth="1"/>
    <col min="5" max="5" width="10.140625" style="1" customWidth="1"/>
    <col min="6" max="6" width="9.57421875" style="1" customWidth="1"/>
    <col min="7" max="8" width="7.8515625" style="1" bestFit="1" customWidth="1"/>
    <col min="9" max="9" width="11.00390625" style="1" customWidth="1"/>
    <col min="10" max="10" width="11.8515625" style="1" customWidth="1"/>
    <col min="11" max="12" width="12.7109375" style="1" customWidth="1"/>
    <col min="13" max="13" width="9.8515625" style="1" customWidth="1"/>
    <col min="14" max="14" width="27.7109375" style="1" customWidth="1"/>
    <col min="15" max="15" width="12.7109375" style="1" customWidth="1"/>
    <col min="16" max="21" width="12.00390625" style="1" customWidth="1"/>
    <col min="22" max="22" width="12.7109375" style="1" customWidth="1"/>
    <col min="23" max="24" width="11.00390625" style="1" customWidth="1"/>
    <col min="25" max="25" width="26.57421875" style="1" customWidth="1"/>
    <col min="26" max="26" width="12.7109375" style="1" customWidth="1"/>
    <col min="27" max="30" width="11.7109375" style="1" customWidth="1"/>
    <col min="31" max="31" width="11.00390625" style="1" customWidth="1"/>
    <col min="32" max="32" width="12.28125" style="1" customWidth="1"/>
    <col min="33" max="35" width="12.7109375" style="1" customWidth="1"/>
    <col min="36" max="36" width="28.421875" style="1" customWidth="1"/>
    <col min="37" max="38" width="12.7109375" style="1" customWidth="1"/>
    <col min="39" max="39" width="12.00390625" style="1" customWidth="1"/>
    <col min="40" max="40" width="11.8515625" style="1" customWidth="1"/>
    <col min="41" max="41" width="11.140625" style="1" customWidth="1"/>
    <col min="42" max="42" width="11.28125" style="1" customWidth="1"/>
    <col min="43" max="43" width="11.7109375" style="1" customWidth="1"/>
    <col min="44" max="44" width="12.00390625" style="1" customWidth="1"/>
    <col min="45" max="45" width="11.140625" style="1" customWidth="1"/>
    <col min="46" max="46" width="11.57421875" style="1" customWidth="1"/>
    <col min="47" max="47" width="29.7109375" style="1" customWidth="1"/>
    <col min="48" max="49" width="12.7109375" style="1" customWidth="1"/>
    <col min="50" max="50" width="12.00390625" style="1" customWidth="1"/>
    <col min="51" max="51" width="12.28125" style="1" customWidth="1"/>
    <col min="52" max="52" width="11.57421875" style="1" customWidth="1"/>
    <col min="53" max="53" width="10.00390625" style="1" customWidth="1"/>
    <col min="54" max="55" width="12.140625" style="1" customWidth="1"/>
    <col min="56" max="56" width="10.57421875" style="1" customWidth="1"/>
    <col min="57" max="57" width="11.28125" style="1" customWidth="1"/>
    <col min="58" max="58" width="29.140625" style="1" customWidth="1"/>
    <col min="59" max="60" width="12.7109375" style="1" customWidth="1"/>
    <col min="61" max="61" width="12.00390625" style="1" customWidth="1"/>
    <col min="62" max="62" width="12.140625" style="1" customWidth="1"/>
    <col min="63" max="63" width="10.8515625" style="1" customWidth="1"/>
    <col min="64" max="64" width="11.00390625" style="1" customWidth="1"/>
    <col min="65" max="65" width="12.140625" style="1" customWidth="1"/>
    <col min="66" max="66" width="12.7109375" style="1" customWidth="1"/>
    <col min="67" max="67" width="11.140625" style="1" customWidth="1"/>
    <col min="68" max="68" width="10.421875" style="1" customWidth="1"/>
    <col min="69" max="16384" width="12.7109375" style="1" customWidth="1"/>
  </cols>
  <sheetData>
    <row r="1" spans="1:68" s="2" customFormat="1" ht="12" customHeight="1">
      <c r="A1" s="5" t="s">
        <v>0</v>
      </c>
      <c r="B1" s="7" t="s">
        <v>50</v>
      </c>
      <c r="C1" s="7" t="s">
        <v>68</v>
      </c>
      <c r="D1" s="7" t="s">
        <v>68</v>
      </c>
      <c r="E1" s="7" t="s">
        <v>68</v>
      </c>
      <c r="F1" s="7" t="s">
        <v>68</v>
      </c>
      <c r="G1" s="8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8"/>
      <c r="AL1" s="8"/>
      <c r="AM1" s="8"/>
      <c r="AN1" s="8"/>
      <c r="AO1" s="8"/>
      <c r="AP1" s="8"/>
      <c r="AQ1" s="8"/>
      <c r="AR1" s="8"/>
      <c r="AS1" s="8"/>
      <c r="AT1" s="8"/>
      <c r="AV1" s="8"/>
      <c r="AW1" s="8"/>
      <c r="AX1" s="8"/>
      <c r="AY1" s="8"/>
      <c r="AZ1" s="8"/>
      <c r="BA1" s="8"/>
      <c r="BB1" s="8"/>
      <c r="BC1" s="8"/>
      <c r="BD1" s="8"/>
      <c r="BE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s="2" customFormat="1" ht="12">
      <c r="A2" s="5" t="s">
        <v>5</v>
      </c>
      <c r="B2" s="9" t="s">
        <v>1</v>
      </c>
      <c r="C2" s="9" t="s">
        <v>2</v>
      </c>
      <c r="D2" s="9" t="s">
        <v>2</v>
      </c>
      <c r="E2" s="9" t="s">
        <v>3</v>
      </c>
      <c r="F2" s="9" t="s">
        <v>4</v>
      </c>
      <c r="G2" s="10"/>
      <c r="H2" s="10"/>
      <c r="I2" s="10"/>
      <c r="J2" s="10"/>
      <c r="K2" s="10"/>
      <c r="L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s="2" customFormat="1" ht="12.75">
      <c r="A3" s="11"/>
      <c r="B3" s="9" t="s">
        <v>4</v>
      </c>
      <c r="C3" s="9" t="s">
        <v>6</v>
      </c>
      <c r="D3" s="9" t="s">
        <v>7</v>
      </c>
      <c r="E3" s="9" t="s">
        <v>0</v>
      </c>
      <c r="F3" s="9" t="s">
        <v>8</v>
      </c>
      <c r="G3" s="10"/>
      <c r="H3" s="10"/>
      <c r="I3" s="10"/>
      <c r="J3" s="10"/>
      <c r="K3" s="10"/>
      <c r="L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s="2" customFormat="1" ht="12">
      <c r="A4" s="5" t="s">
        <v>24</v>
      </c>
      <c r="B4" s="9" t="s">
        <v>16</v>
      </c>
      <c r="C4" s="9" t="s">
        <v>16</v>
      </c>
      <c r="D4" s="9" t="s">
        <v>16</v>
      </c>
      <c r="E4" s="9" t="s">
        <v>16</v>
      </c>
      <c r="F4" s="9" t="s">
        <v>16</v>
      </c>
      <c r="G4" s="12"/>
      <c r="H4" s="12"/>
      <c r="I4" s="12"/>
      <c r="J4" s="12"/>
      <c r="K4" s="12"/>
      <c r="L4" s="12"/>
      <c r="M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47" ht="12">
      <c r="A5" s="5" t="s">
        <v>39</v>
      </c>
      <c r="B5" s="3">
        <f>153533+1245+2400+525</f>
        <v>157703</v>
      </c>
      <c r="C5" s="3">
        <f>8667+1291-1291-2925-108+2139-237+80+157-1751</f>
        <v>6022</v>
      </c>
      <c r="D5" s="3"/>
      <c r="E5" s="3">
        <f>B5*0.037</f>
        <v>5835.0109999999995</v>
      </c>
      <c r="F5" s="3">
        <f>B5+C5+D5++E5</f>
        <v>169560.011</v>
      </c>
      <c r="AJ5" s="2"/>
      <c r="AU5" s="2"/>
    </row>
    <row r="6" spans="1:47" ht="12">
      <c r="A6" s="3" t="s">
        <v>18</v>
      </c>
      <c r="B6" s="3">
        <v>4710</v>
      </c>
      <c r="C6" s="3"/>
      <c r="D6" s="3"/>
      <c r="E6" s="3">
        <f>B6*0.037</f>
        <v>174.26999999999998</v>
      </c>
      <c r="F6" s="3">
        <v>4710</v>
      </c>
      <c r="N6" s="2"/>
      <c r="Y6" s="2"/>
      <c r="AU6" s="2"/>
    </row>
    <row r="7" spans="1:47" ht="12">
      <c r="A7" s="3" t="s">
        <v>19</v>
      </c>
      <c r="B7" s="3">
        <v>-4710</v>
      </c>
      <c r="C7" s="3"/>
      <c r="D7" s="3"/>
      <c r="E7" s="3">
        <f>B7*0.037</f>
        <v>-174.26999999999998</v>
      </c>
      <c r="F7" s="3">
        <v>-4710</v>
      </c>
      <c r="N7" s="2"/>
      <c r="Y7" s="2"/>
      <c r="AU7" s="2"/>
    </row>
    <row r="8" spans="1:47" ht="12">
      <c r="A8" s="3" t="s">
        <v>66</v>
      </c>
      <c r="B8" s="3">
        <v>883</v>
      </c>
      <c r="C8" s="3"/>
      <c r="D8" s="3"/>
      <c r="E8" s="3">
        <f>B8*0.025</f>
        <v>22.075000000000003</v>
      </c>
      <c r="F8" s="3">
        <f>B8+C8+D8++E8</f>
        <v>905.075</v>
      </c>
      <c r="N8" s="2"/>
      <c r="Y8" s="2"/>
      <c r="AU8" s="2"/>
    </row>
    <row r="9" spans="1:47" ht="12">
      <c r="A9" s="3" t="s">
        <v>49</v>
      </c>
      <c r="B9" s="3">
        <v>5721</v>
      </c>
      <c r="C9" s="3"/>
      <c r="D9" s="3"/>
      <c r="E9" s="3">
        <f>B9*0.025</f>
        <v>143.025</v>
      </c>
      <c r="F9" s="3">
        <f>B9+C9+D9++E9</f>
        <v>5864.025</v>
      </c>
      <c r="N9" s="2"/>
      <c r="Y9" s="2"/>
      <c r="AU9" s="2"/>
    </row>
    <row r="10" spans="1:6" s="2" customFormat="1" ht="12">
      <c r="A10" s="5" t="s">
        <v>73</v>
      </c>
      <c r="B10" s="5">
        <f>SUM(B5:B9)</f>
        <v>164307</v>
      </c>
      <c r="C10" s="5">
        <f>SUM(C5:C9)</f>
        <v>6022</v>
      </c>
      <c r="D10" s="5">
        <f>SUM(D5:D9)</f>
        <v>0</v>
      </c>
      <c r="E10" s="5">
        <f>SUM(E5:E9)</f>
        <v>6000.110999999998</v>
      </c>
      <c r="F10" s="5">
        <f>SUM(F5:F9)</f>
        <v>176329.111</v>
      </c>
    </row>
    <row r="11" spans="1:68" ht="12">
      <c r="A11" s="5" t="s">
        <v>72</v>
      </c>
      <c r="B11" s="3"/>
      <c r="C11" s="3"/>
      <c r="D11" s="3"/>
      <c r="E11" s="3"/>
      <c r="F11" s="3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" ht="12">
      <c r="A12" s="3" t="s">
        <v>74</v>
      </c>
      <c r="B12" s="3">
        <v>767</v>
      </c>
      <c r="C12" s="3"/>
      <c r="D12" s="3"/>
      <c r="E12" s="3">
        <f>B12*0.025</f>
        <v>19.175</v>
      </c>
      <c r="F12" s="3">
        <f>B12+C12+D12++E12</f>
        <v>786.175</v>
      </c>
    </row>
    <row r="13" spans="1:6" ht="12">
      <c r="A13" s="3" t="s">
        <v>25</v>
      </c>
      <c r="B13" s="3">
        <v>935</v>
      </c>
      <c r="C13" s="3"/>
      <c r="D13" s="3"/>
      <c r="E13" s="3">
        <f>B13*0.025</f>
        <v>23.375</v>
      </c>
      <c r="F13" s="3">
        <f>B13+C13+D13++E13</f>
        <v>958.375</v>
      </c>
    </row>
    <row r="14" spans="1:68" ht="12">
      <c r="A14" s="3" t="s">
        <v>29</v>
      </c>
      <c r="B14" s="3">
        <v>239</v>
      </c>
      <c r="C14" s="3"/>
      <c r="D14" s="3"/>
      <c r="E14" s="3">
        <f>B14*0.025</f>
        <v>5.9750000000000005</v>
      </c>
      <c r="F14" s="3">
        <f>B14+C14+D14++E14</f>
        <v>244.975</v>
      </c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" s="2" customFormat="1" ht="12">
      <c r="A15" s="5" t="s">
        <v>76</v>
      </c>
      <c r="B15" s="5">
        <f>SUM(B12:B14)</f>
        <v>1941</v>
      </c>
      <c r="C15" s="5">
        <f>SUM(C12:C14)</f>
        <v>0</v>
      </c>
      <c r="D15" s="5">
        <f>SUM(D12:D14)</f>
        <v>0</v>
      </c>
      <c r="E15" s="5">
        <f>SUM(E12:E14)</f>
        <v>48.525</v>
      </c>
      <c r="F15" s="5">
        <f>SUM(F12:F14)</f>
        <v>1989.5249999999999</v>
      </c>
    </row>
    <row r="16" spans="1:68" ht="12">
      <c r="A16" s="5" t="s">
        <v>51</v>
      </c>
      <c r="B16" s="3"/>
      <c r="C16" s="3"/>
      <c r="D16" s="3"/>
      <c r="E16" s="3"/>
      <c r="F16" s="3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" ht="12">
      <c r="A17" s="3" t="s">
        <v>65</v>
      </c>
      <c r="B17" s="3">
        <v>0</v>
      </c>
      <c r="C17" s="3"/>
      <c r="D17" s="3"/>
      <c r="E17" s="3"/>
      <c r="F17" s="3">
        <f>B17+C17+D17++E17</f>
        <v>0</v>
      </c>
    </row>
    <row r="18" spans="1:6" ht="12">
      <c r="A18" s="3" t="s">
        <v>67</v>
      </c>
      <c r="B18" s="3">
        <v>0</v>
      </c>
      <c r="C18" s="3"/>
      <c r="D18" s="3"/>
      <c r="E18" s="3">
        <f>B18*0.025</f>
        <v>0</v>
      </c>
      <c r="F18" s="3">
        <f>B18+C18+D18++E18</f>
        <v>0</v>
      </c>
    </row>
    <row r="19" spans="1:6" s="2" customFormat="1" ht="12">
      <c r="A19" s="5" t="s">
        <v>75</v>
      </c>
      <c r="B19" s="5">
        <f>SUM(B17:B18)</f>
        <v>0</v>
      </c>
      <c r="C19" s="5">
        <f>SUM(C17:C18)</f>
        <v>0</v>
      </c>
      <c r="D19" s="5">
        <f>SUM(D17:D18)</f>
        <v>0</v>
      </c>
      <c r="E19" s="5">
        <f>SUM(E17:E18)</f>
        <v>0</v>
      </c>
      <c r="F19" s="5">
        <f>SUM(F17:F18)</f>
        <v>0</v>
      </c>
    </row>
    <row r="20" spans="1:6" ht="12">
      <c r="A20" s="5" t="s">
        <v>52</v>
      </c>
      <c r="B20" s="3"/>
      <c r="C20" s="3"/>
      <c r="D20" s="3"/>
      <c r="E20" s="3"/>
      <c r="F20" s="3"/>
    </row>
    <row r="21" spans="1:6" ht="12">
      <c r="A21" s="3" t="s">
        <v>61</v>
      </c>
      <c r="B21" s="3">
        <v>2167</v>
      </c>
      <c r="C21" s="3"/>
      <c r="D21" s="3"/>
      <c r="E21" s="3">
        <v>87</v>
      </c>
      <c r="F21" s="3">
        <f>B21+C21+D21++E21</f>
        <v>2254</v>
      </c>
    </row>
    <row r="22" spans="1:6" ht="12">
      <c r="A22" s="3" t="s">
        <v>36</v>
      </c>
      <c r="B22" s="3">
        <v>191</v>
      </c>
      <c r="C22" s="3"/>
      <c r="D22" s="3"/>
      <c r="E22" s="3">
        <f>B22*0.025</f>
        <v>4.775</v>
      </c>
      <c r="F22" s="3">
        <f>B22+C22+D22++E22</f>
        <v>195.775</v>
      </c>
    </row>
    <row r="23" spans="1:6" ht="12">
      <c r="A23" s="3" t="s">
        <v>45</v>
      </c>
      <c r="B23" s="3">
        <v>208</v>
      </c>
      <c r="C23" s="3"/>
      <c r="D23" s="3"/>
      <c r="E23" s="3">
        <f>B23*0.025</f>
        <v>5.2</v>
      </c>
      <c r="F23" s="3">
        <f>B23+C23+D23++E23</f>
        <v>213.2</v>
      </c>
    </row>
    <row r="24" spans="1:58" ht="12">
      <c r="A24" s="3" t="s">
        <v>37</v>
      </c>
      <c r="B24" s="3">
        <v>137</v>
      </c>
      <c r="C24" s="3"/>
      <c r="D24" s="3"/>
      <c r="E24" s="3">
        <f>B24*0.025</f>
        <v>3.4250000000000003</v>
      </c>
      <c r="F24" s="3">
        <f>B24+C24+D24++E24</f>
        <v>140.425</v>
      </c>
      <c r="N24" s="2"/>
      <c r="AU24" s="2"/>
      <c r="BF24" s="2"/>
    </row>
    <row r="25" spans="1:6" ht="12">
      <c r="A25" s="3" t="s">
        <v>38</v>
      </c>
      <c r="B25" s="3">
        <v>180</v>
      </c>
      <c r="C25" s="3"/>
      <c r="D25" s="3"/>
      <c r="E25" s="3">
        <f>B25*0.025</f>
        <v>4.5</v>
      </c>
      <c r="F25" s="3">
        <f>B25+C25+D25++E25</f>
        <v>184.5</v>
      </c>
    </row>
    <row r="26" spans="1:6" s="2" customFormat="1" ht="12">
      <c r="A26" s="5" t="s">
        <v>53</v>
      </c>
      <c r="B26" s="5">
        <f>SUM(B21:B25)</f>
        <v>2883</v>
      </c>
      <c r="C26" s="5">
        <f>SUM(C21:C25)</f>
        <v>0</v>
      </c>
      <c r="D26" s="5">
        <f>SUM(D21:D25)</f>
        <v>0</v>
      </c>
      <c r="E26" s="5">
        <f>SUM(E21:E25)</f>
        <v>104.9</v>
      </c>
      <c r="F26" s="5">
        <f>SUM(F21:F25)</f>
        <v>2987.9</v>
      </c>
    </row>
    <row r="27" spans="1:6" ht="12">
      <c r="A27" s="5" t="s">
        <v>54</v>
      </c>
      <c r="B27" s="3"/>
      <c r="C27" s="3"/>
      <c r="D27" s="3"/>
      <c r="E27" s="3"/>
      <c r="F27" s="3"/>
    </row>
    <row r="28" spans="1:6" ht="12">
      <c r="A28" s="3" t="s">
        <v>46</v>
      </c>
      <c r="B28" s="3">
        <v>158</v>
      </c>
      <c r="C28" s="3"/>
      <c r="D28" s="3"/>
      <c r="E28" s="3">
        <f>B28*0.025</f>
        <v>3.95</v>
      </c>
      <c r="F28" s="3">
        <f aca="true" t="shared" si="0" ref="F28:F49">B28+C28+D28++E28</f>
        <v>161.95</v>
      </c>
    </row>
    <row r="29" spans="1:6" ht="12">
      <c r="A29" s="3" t="s">
        <v>58</v>
      </c>
      <c r="B29" s="3">
        <v>59</v>
      </c>
      <c r="C29" s="3"/>
      <c r="D29" s="3"/>
      <c r="E29" s="3">
        <f>B29*0.025</f>
        <v>1.475</v>
      </c>
      <c r="F29" s="3">
        <f t="shared" si="0"/>
        <v>60.475</v>
      </c>
    </row>
    <row r="30" spans="1:6" ht="12">
      <c r="A30" s="3" t="s">
        <v>30</v>
      </c>
      <c r="B30" s="3">
        <v>98</v>
      </c>
      <c r="C30" s="3"/>
      <c r="D30" s="3"/>
      <c r="E30" s="3">
        <f>B30*0.025</f>
        <v>2.45</v>
      </c>
      <c r="F30" s="3">
        <f t="shared" si="0"/>
        <v>100.45</v>
      </c>
    </row>
    <row r="31" spans="1:6" ht="12">
      <c r="A31" s="3" t="s">
        <v>69</v>
      </c>
      <c r="B31" s="3">
        <v>0</v>
      </c>
      <c r="C31" s="3">
        <f>-C8</f>
        <v>0</v>
      </c>
      <c r="D31" s="3"/>
      <c r="E31" s="3">
        <v>0</v>
      </c>
      <c r="F31" s="3">
        <f t="shared" si="0"/>
        <v>0</v>
      </c>
    </row>
    <row r="32" spans="1:6" ht="12">
      <c r="A32" s="3" t="s">
        <v>60</v>
      </c>
      <c r="B32" s="3">
        <v>181</v>
      </c>
      <c r="C32" s="3"/>
      <c r="D32" s="3"/>
      <c r="E32" s="3">
        <f aca="true" t="shared" si="1" ref="E32:E37">B32*0.025</f>
        <v>4.525</v>
      </c>
      <c r="F32" s="3">
        <f t="shared" si="0"/>
        <v>185.525</v>
      </c>
    </row>
    <row r="33" spans="1:6" ht="12">
      <c r="A33" s="3" t="s">
        <v>47</v>
      </c>
      <c r="B33" s="3">
        <v>149</v>
      </c>
      <c r="C33" s="3"/>
      <c r="D33" s="3"/>
      <c r="E33" s="3">
        <f t="shared" si="1"/>
        <v>3.725</v>
      </c>
      <c r="F33" s="3">
        <f t="shared" si="0"/>
        <v>152.725</v>
      </c>
    </row>
    <row r="34" spans="1:6" ht="12">
      <c r="A34" s="3" t="s">
        <v>35</v>
      </c>
      <c r="B34" s="3">
        <v>1109</v>
      </c>
      <c r="C34" s="3"/>
      <c r="D34" s="3"/>
      <c r="E34" s="3">
        <f t="shared" si="1"/>
        <v>27.725</v>
      </c>
      <c r="F34" s="3">
        <f t="shared" si="0"/>
        <v>1136.725</v>
      </c>
    </row>
    <row r="35" spans="1:6" ht="12">
      <c r="A35" s="3" t="s">
        <v>11</v>
      </c>
      <c r="B35" s="3">
        <v>1336</v>
      </c>
      <c r="C35" s="3"/>
      <c r="D35" s="3"/>
      <c r="E35" s="3">
        <f t="shared" si="1"/>
        <v>33.4</v>
      </c>
      <c r="F35" s="3">
        <f t="shared" si="0"/>
        <v>1369.4</v>
      </c>
    </row>
    <row r="36" spans="1:6" ht="12">
      <c r="A36" s="3" t="s">
        <v>12</v>
      </c>
      <c r="B36" s="3">
        <v>95</v>
      </c>
      <c r="C36" s="3"/>
      <c r="D36" s="3"/>
      <c r="E36" s="3">
        <f t="shared" si="1"/>
        <v>2.375</v>
      </c>
      <c r="F36" s="3">
        <f t="shared" si="0"/>
        <v>97.375</v>
      </c>
    </row>
    <row r="37" spans="1:6" ht="12">
      <c r="A37" s="3" t="s">
        <v>13</v>
      </c>
      <c r="B37" s="3">
        <v>1570</v>
      </c>
      <c r="C37" s="3"/>
      <c r="D37" s="3"/>
      <c r="E37" s="3">
        <f t="shared" si="1"/>
        <v>39.25</v>
      </c>
      <c r="F37" s="3">
        <f t="shared" si="0"/>
        <v>1609.25</v>
      </c>
    </row>
    <row r="38" spans="1:6" ht="12">
      <c r="A38" s="3" t="s">
        <v>14</v>
      </c>
      <c r="B38" s="3">
        <v>1549</v>
      </c>
      <c r="C38" s="3">
        <f>200+786-237+237-80-157+1751</f>
        <v>2500</v>
      </c>
      <c r="D38" s="3"/>
      <c r="E38" s="3">
        <f>(B38*0.025)+4.4</f>
        <v>43.125</v>
      </c>
      <c r="F38" s="3">
        <f t="shared" si="0"/>
        <v>4092.125</v>
      </c>
    </row>
    <row r="39" spans="1:6" ht="12">
      <c r="A39" s="3" t="s">
        <v>15</v>
      </c>
      <c r="B39" s="3">
        <v>-602</v>
      </c>
      <c r="C39" s="3"/>
      <c r="D39" s="3"/>
      <c r="E39" s="3">
        <f aca="true" t="shared" si="2" ref="E39:E49">B39*0.025</f>
        <v>-15.05</v>
      </c>
      <c r="F39" s="3">
        <f t="shared" si="0"/>
        <v>-617.05</v>
      </c>
    </row>
    <row r="40" spans="1:14" ht="12">
      <c r="A40" s="3" t="s">
        <v>10</v>
      </c>
      <c r="B40" s="3">
        <v>114</v>
      </c>
      <c r="C40" s="3"/>
      <c r="D40" s="3"/>
      <c r="E40" s="3">
        <f t="shared" si="2"/>
        <v>2.85</v>
      </c>
      <c r="F40" s="3">
        <f t="shared" si="0"/>
        <v>116.85</v>
      </c>
      <c r="N40" s="2"/>
    </row>
    <row r="41" spans="1:68" ht="12">
      <c r="A41" s="3" t="s">
        <v>21</v>
      </c>
      <c r="B41" s="3">
        <v>548</v>
      </c>
      <c r="C41" s="3"/>
      <c r="D41" s="3"/>
      <c r="E41" s="3">
        <f t="shared" si="2"/>
        <v>13.700000000000001</v>
      </c>
      <c r="F41" s="3">
        <f t="shared" si="0"/>
        <v>561.7</v>
      </c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57" ht="12">
      <c r="A42" s="3" t="s">
        <v>48</v>
      </c>
      <c r="B42" s="3">
        <v>503</v>
      </c>
      <c r="C42" s="3"/>
      <c r="D42" s="3"/>
      <c r="E42" s="3">
        <f t="shared" si="2"/>
        <v>12.575000000000001</v>
      </c>
      <c r="F42" s="3">
        <f t="shared" si="0"/>
        <v>515.575</v>
      </c>
      <c r="Y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68" ht="12">
      <c r="A43" s="3" t="s">
        <v>22</v>
      </c>
      <c r="B43" s="3">
        <v>565</v>
      </c>
      <c r="C43" s="3"/>
      <c r="D43" s="3"/>
      <c r="E43" s="3">
        <f t="shared" si="2"/>
        <v>14.125</v>
      </c>
      <c r="F43" s="3">
        <f t="shared" si="0"/>
        <v>579.125</v>
      </c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25" ht="12">
      <c r="A44" s="3" t="s">
        <v>33</v>
      </c>
      <c r="B44" s="3">
        <v>65</v>
      </c>
      <c r="C44" s="3"/>
      <c r="D44" s="3"/>
      <c r="E44" s="3">
        <f t="shared" si="2"/>
        <v>1.625</v>
      </c>
      <c r="F44" s="3">
        <f t="shared" si="0"/>
        <v>66.625</v>
      </c>
      <c r="Y44" s="2"/>
    </row>
    <row r="45" spans="1:6" ht="12">
      <c r="A45" s="3" t="s">
        <v>23</v>
      </c>
      <c r="B45" s="3">
        <v>1406</v>
      </c>
      <c r="C45" s="3"/>
      <c r="D45" s="3"/>
      <c r="E45" s="3">
        <f t="shared" si="2"/>
        <v>35.15</v>
      </c>
      <c r="F45" s="3">
        <f t="shared" si="0"/>
        <v>1441.15</v>
      </c>
    </row>
    <row r="46" spans="1:6" ht="12">
      <c r="A46" s="3" t="s">
        <v>59</v>
      </c>
      <c r="B46" s="3">
        <v>260</v>
      </c>
      <c r="C46" s="3"/>
      <c r="D46" s="3"/>
      <c r="E46" s="3">
        <f t="shared" si="2"/>
        <v>6.5</v>
      </c>
      <c r="F46" s="3">
        <f t="shared" si="0"/>
        <v>266.5</v>
      </c>
    </row>
    <row r="47" spans="1:6" ht="12">
      <c r="A47" s="3" t="s">
        <v>62</v>
      </c>
      <c r="B47" s="3">
        <v>8</v>
      </c>
      <c r="C47" s="3"/>
      <c r="D47" s="3"/>
      <c r="E47" s="3">
        <f t="shared" si="2"/>
        <v>0.2</v>
      </c>
      <c r="F47" s="3">
        <f t="shared" si="0"/>
        <v>8.2</v>
      </c>
    </row>
    <row r="48" spans="1:25" ht="12">
      <c r="A48" s="3" t="s">
        <v>32</v>
      </c>
      <c r="B48" s="3">
        <v>50</v>
      </c>
      <c r="C48" s="3"/>
      <c r="D48" s="3"/>
      <c r="E48" s="3">
        <f t="shared" si="2"/>
        <v>1.25</v>
      </c>
      <c r="F48" s="3">
        <f t="shared" si="0"/>
        <v>51.25</v>
      </c>
      <c r="Y48" s="2"/>
    </row>
    <row r="49" spans="1:63" ht="12">
      <c r="A49" s="3" t="s">
        <v>31</v>
      </c>
      <c r="B49" s="3">
        <v>210</v>
      </c>
      <c r="C49" s="3"/>
      <c r="D49" s="3"/>
      <c r="E49" s="3">
        <f t="shared" si="2"/>
        <v>5.25</v>
      </c>
      <c r="F49" s="3">
        <f t="shared" si="0"/>
        <v>215.25</v>
      </c>
      <c r="BF49" s="2"/>
      <c r="BG49" s="2"/>
      <c r="BH49" s="2"/>
      <c r="BI49" s="2"/>
      <c r="BJ49" s="2"/>
      <c r="BK49" s="2"/>
    </row>
    <row r="50" spans="1:6" s="2" customFormat="1" ht="12">
      <c r="A50" s="5" t="s">
        <v>55</v>
      </c>
      <c r="B50" s="5">
        <f>SUM(B28:B49)</f>
        <v>9431</v>
      </c>
      <c r="C50" s="5">
        <f>SUM(C28:C49)</f>
        <v>2500</v>
      </c>
      <c r="D50" s="5">
        <f>SUM(D28:D49)</f>
        <v>0</v>
      </c>
      <c r="E50" s="5">
        <f>SUM(E28:E49)</f>
        <v>240.17499999999995</v>
      </c>
      <c r="F50" s="5">
        <f>SUM(F28:F49)</f>
        <v>12171.175000000003</v>
      </c>
    </row>
    <row r="51" spans="1:36" ht="12">
      <c r="A51" s="5" t="s">
        <v>56</v>
      </c>
      <c r="B51" s="3"/>
      <c r="C51" s="3"/>
      <c r="D51" s="3"/>
      <c r="E51" s="3"/>
      <c r="F51" s="3"/>
      <c r="N51" s="2"/>
      <c r="AJ51" s="2"/>
    </row>
    <row r="52" spans="1:36" ht="12">
      <c r="A52" s="3" t="s">
        <v>34</v>
      </c>
      <c r="B52" s="3">
        <v>168</v>
      </c>
      <c r="C52" s="3"/>
      <c r="D52" s="3"/>
      <c r="E52" s="3">
        <f aca="true" t="shared" si="3" ref="E52:E57">B52*0.025</f>
        <v>4.2</v>
      </c>
      <c r="F52" s="3">
        <f aca="true" t="shared" si="4" ref="F52:F58">B52+C52+D52++E52</f>
        <v>172.2</v>
      </c>
      <c r="AJ52" s="2"/>
    </row>
    <row r="53" spans="1:6" ht="12">
      <c r="A53" s="3" t="s">
        <v>17</v>
      </c>
      <c r="B53" s="3">
        <v>319</v>
      </c>
      <c r="C53" s="3"/>
      <c r="D53" s="3"/>
      <c r="E53" s="3">
        <f t="shared" si="3"/>
        <v>7.9750000000000005</v>
      </c>
      <c r="F53" s="3">
        <f t="shared" si="4"/>
        <v>326.975</v>
      </c>
    </row>
    <row r="54" spans="1:6" ht="12">
      <c r="A54" s="3" t="s">
        <v>20</v>
      </c>
      <c r="B54" s="3">
        <v>31</v>
      </c>
      <c r="C54" s="3"/>
      <c r="D54" s="3"/>
      <c r="E54" s="3">
        <f t="shared" si="3"/>
        <v>0.775</v>
      </c>
      <c r="F54" s="3">
        <f t="shared" si="4"/>
        <v>31.775</v>
      </c>
    </row>
    <row r="55" spans="1:6" ht="12">
      <c r="A55" s="3" t="s">
        <v>9</v>
      </c>
      <c r="B55" s="3">
        <v>59</v>
      </c>
      <c r="C55" s="3"/>
      <c r="D55" s="3"/>
      <c r="E55" s="3">
        <f t="shared" si="3"/>
        <v>1.475</v>
      </c>
      <c r="F55" s="3">
        <f t="shared" si="4"/>
        <v>60.475</v>
      </c>
    </row>
    <row r="56" spans="1:14" ht="12">
      <c r="A56" s="3" t="s">
        <v>28</v>
      </c>
      <c r="B56" s="3">
        <v>44</v>
      </c>
      <c r="C56" s="3"/>
      <c r="D56" s="3"/>
      <c r="E56" s="3">
        <f t="shared" si="3"/>
        <v>1.1</v>
      </c>
      <c r="F56" s="3">
        <f t="shared" si="4"/>
        <v>45.1</v>
      </c>
      <c r="N56" s="2"/>
    </row>
    <row r="57" spans="1:58" ht="12">
      <c r="A57" s="3" t="s">
        <v>26</v>
      </c>
      <c r="B57" s="3">
        <v>204</v>
      </c>
      <c r="C57" s="3"/>
      <c r="D57" s="3"/>
      <c r="E57" s="3">
        <f t="shared" si="3"/>
        <v>5.1000000000000005</v>
      </c>
      <c r="F57" s="3">
        <f t="shared" si="4"/>
        <v>209.1</v>
      </c>
      <c r="BF57" s="2"/>
    </row>
    <row r="58" spans="1:6" s="2" customFormat="1" ht="12">
      <c r="A58" s="5" t="s">
        <v>57</v>
      </c>
      <c r="B58" s="5">
        <f>SUM(B52:B57)</f>
        <v>825</v>
      </c>
      <c r="C58" s="5">
        <f>SUM(C52:C57)</f>
        <v>0</v>
      </c>
      <c r="D58" s="5">
        <f>SUM(D52:D57)</f>
        <v>0</v>
      </c>
      <c r="E58" s="5">
        <f>SUM(E52:E57)</f>
        <v>20.625</v>
      </c>
      <c r="F58" s="5">
        <f t="shared" si="4"/>
        <v>845.625</v>
      </c>
    </row>
    <row r="59" spans="1:6" s="2" customFormat="1" ht="12">
      <c r="A59" s="5" t="s">
        <v>27</v>
      </c>
      <c r="B59" s="5">
        <f>B15+B19+B26+B50+B58</f>
        <v>15080</v>
      </c>
      <c r="C59" s="5">
        <f>C15+C19+C26+C50+C58</f>
        <v>2500</v>
      </c>
      <c r="D59" s="5">
        <f>D15+D19+D26+D50+D58</f>
        <v>0</v>
      </c>
      <c r="E59" s="5">
        <f>E15+E19+E26+E50+E58</f>
        <v>414.22499999999997</v>
      </c>
      <c r="F59" s="5">
        <f>F15+F19+F26+F50+F58</f>
        <v>17994.225000000002</v>
      </c>
    </row>
    <row r="60" spans="1:58" ht="12">
      <c r="A60" s="5" t="s">
        <v>40</v>
      </c>
      <c r="B60" s="5">
        <f>B10+B59</f>
        <v>179387</v>
      </c>
      <c r="C60" s="5">
        <f>C10+C59</f>
        <v>8522</v>
      </c>
      <c r="D60" s="5">
        <f>D10+D59</f>
        <v>0</v>
      </c>
      <c r="E60" s="5">
        <f>E10+E59</f>
        <v>6414.335999999998</v>
      </c>
      <c r="F60" s="5">
        <f>F10+F59</f>
        <v>194323.336</v>
      </c>
      <c r="BF60" s="2"/>
    </row>
    <row r="61" spans="1:58" ht="12">
      <c r="A61" s="3"/>
      <c r="B61" s="3"/>
      <c r="C61" s="3"/>
      <c r="D61" s="3"/>
      <c r="E61" s="3"/>
      <c r="F61" s="3"/>
      <c r="BF61" s="2"/>
    </row>
    <row r="62" spans="1:58" ht="12">
      <c r="A62" s="5" t="s">
        <v>41</v>
      </c>
      <c r="B62" s="3"/>
      <c r="C62" s="3"/>
      <c r="D62" s="3"/>
      <c r="E62" s="3"/>
      <c r="F62" s="3"/>
      <c r="BF62" s="2"/>
    </row>
    <row r="63" spans="1:6" ht="12">
      <c r="A63" s="3" t="s">
        <v>63</v>
      </c>
      <c r="B63" s="3">
        <f>-17637-1245</f>
        <v>-18882</v>
      </c>
      <c r="C63" s="3">
        <f>-1291+1291</f>
        <v>0</v>
      </c>
      <c r="D63" s="3"/>
      <c r="E63" s="3">
        <f>B63*0.037</f>
        <v>-698.634</v>
      </c>
      <c r="F63" s="3">
        <f>B63+C63+D63++E63</f>
        <v>-19580.634</v>
      </c>
    </row>
    <row r="64" spans="1:6" ht="12">
      <c r="A64" s="3" t="s">
        <v>64</v>
      </c>
      <c r="B64" s="3">
        <v>-883</v>
      </c>
      <c r="C64" s="3"/>
      <c r="D64" s="3"/>
      <c r="E64" s="3">
        <v>-22</v>
      </c>
      <c r="F64" s="3">
        <f>B64+C64+D64++E64</f>
        <v>-905</v>
      </c>
    </row>
    <row r="65" spans="1:46" ht="12">
      <c r="A65" s="3" t="s">
        <v>42</v>
      </c>
      <c r="B65" s="3">
        <v>-498</v>
      </c>
      <c r="C65" s="3"/>
      <c r="D65" s="3"/>
      <c r="E65" s="3">
        <f>B65*0.037</f>
        <v>-18.426</v>
      </c>
      <c r="F65" s="3">
        <f>B65+C65+D65++E65</f>
        <v>-516.426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6" ht="12">
      <c r="A66" s="5" t="s">
        <v>43</v>
      </c>
      <c r="B66" s="5">
        <f>SUM(B63:B65)</f>
        <v>-20263</v>
      </c>
      <c r="C66" s="5">
        <f>SUM(C63:C65)</f>
        <v>0</v>
      </c>
      <c r="D66" s="5">
        <f>SUM(D63:D65)</f>
        <v>0</v>
      </c>
      <c r="E66" s="5">
        <f>SUM(E63:E65)</f>
        <v>-739.0600000000001</v>
      </c>
      <c r="F66" s="5">
        <f>SUM(F63:F65)</f>
        <v>-21002.059999999998</v>
      </c>
    </row>
    <row r="67" spans="1:6" ht="12">
      <c r="A67" s="3"/>
      <c r="B67" s="3"/>
      <c r="C67" s="3"/>
      <c r="D67" s="3"/>
      <c r="E67" s="3"/>
      <c r="F67" s="3"/>
    </row>
    <row r="68" spans="1:58" ht="12">
      <c r="A68" s="5" t="s">
        <v>70</v>
      </c>
      <c r="B68" s="5">
        <f>B60+B66</f>
        <v>159124</v>
      </c>
      <c r="C68" s="5">
        <f>C60+C66</f>
        <v>8522</v>
      </c>
      <c r="D68" s="5">
        <f>D60+D66</f>
        <v>0</v>
      </c>
      <c r="E68" s="5">
        <f>E60+E66</f>
        <v>5675.275999999998</v>
      </c>
      <c r="F68" s="5">
        <f>F60+F66</f>
        <v>173321.276</v>
      </c>
      <c r="BF68" s="2"/>
    </row>
    <row r="69" spans="1:6" ht="12">
      <c r="A69" s="3"/>
      <c r="B69" s="3"/>
      <c r="C69" s="3"/>
      <c r="D69" s="3"/>
      <c r="E69" s="3"/>
      <c r="F69" s="3"/>
    </row>
    <row r="70" spans="1:6" ht="12">
      <c r="A70" s="3" t="s">
        <v>71</v>
      </c>
      <c r="B70" s="3">
        <v>-159124</v>
      </c>
      <c r="C70" s="3">
        <v>-8522</v>
      </c>
      <c r="D70" s="3"/>
      <c r="E70" s="3">
        <v>-5675</v>
      </c>
      <c r="F70" s="3">
        <f>B70+C70+D70++E70</f>
        <v>-173321</v>
      </c>
    </row>
    <row r="71" spans="1:6" ht="12">
      <c r="A71" s="3"/>
      <c r="B71" s="3"/>
      <c r="C71" s="3"/>
      <c r="D71" s="3"/>
      <c r="E71" s="3"/>
      <c r="F71" s="3"/>
    </row>
    <row r="72" spans="1:6" ht="12">
      <c r="A72" s="5" t="s">
        <v>44</v>
      </c>
      <c r="B72" s="5">
        <f>B68+B70</f>
        <v>0</v>
      </c>
      <c r="C72" s="5">
        <f>C68+C70</f>
        <v>0</v>
      </c>
      <c r="D72" s="5">
        <f>D68+D70</f>
        <v>0</v>
      </c>
      <c r="E72" s="5">
        <f>E68+E70</f>
        <v>0.27599999999802094</v>
      </c>
      <c r="F72" s="5">
        <f>F68+F70</f>
        <v>0.27600000001257285</v>
      </c>
    </row>
    <row r="73" spans="1:6" ht="12">
      <c r="A73" s="3"/>
      <c r="B73" s="3"/>
      <c r="C73" s="3"/>
      <c r="D73" s="3"/>
      <c r="E73" s="3"/>
      <c r="F73" s="3"/>
    </row>
    <row r="74" spans="1:6" ht="12">
      <c r="A74" s="3"/>
      <c r="B74" s="3"/>
      <c r="C74" s="3"/>
      <c r="D74" s="3"/>
      <c r="E74" s="3"/>
      <c r="F74" s="3"/>
    </row>
    <row r="75" spans="1:8" ht="12">
      <c r="A75" s="3"/>
      <c r="B75" s="3"/>
      <c r="C75" s="3"/>
      <c r="D75" s="3"/>
      <c r="E75" s="3"/>
      <c r="F75" s="3"/>
      <c r="G75" s="3"/>
      <c r="H75" s="3"/>
    </row>
    <row r="76" spans="1:8" ht="12">
      <c r="A76" s="5"/>
      <c r="B76" s="3"/>
      <c r="C76" s="3"/>
      <c r="D76" s="3"/>
      <c r="E76" s="3"/>
      <c r="F76" s="3"/>
      <c r="G76" s="4"/>
      <c r="H76" s="4"/>
    </row>
    <row r="77" spans="1:8" ht="12">
      <c r="A77" s="5"/>
      <c r="B77" s="3"/>
      <c r="C77" s="3"/>
      <c r="D77" s="3"/>
      <c r="E77" s="3"/>
      <c r="F77" s="3"/>
      <c r="G77" s="4"/>
      <c r="H77" s="4"/>
    </row>
    <row r="78" spans="1:8" ht="12">
      <c r="A78" s="3"/>
      <c r="B78" s="3"/>
      <c r="C78" s="3"/>
      <c r="D78" s="3"/>
      <c r="E78" s="3"/>
      <c r="F78" s="3"/>
      <c r="G78" s="3"/>
      <c r="H78" s="6"/>
    </row>
    <row r="79" spans="1:8" ht="12">
      <c r="A79" s="3"/>
      <c r="B79" s="3"/>
      <c r="C79" s="3"/>
      <c r="D79" s="3"/>
      <c r="E79" s="3"/>
      <c r="F79" s="3"/>
      <c r="G79" s="3"/>
      <c r="H79" s="6"/>
    </row>
    <row r="80" spans="1:8" ht="12">
      <c r="A80" s="3"/>
      <c r="B80" s="3"/>
      <c r="C80" s="3"/>
      <c r="D80" s="3"/>
      <c r="E80" s="3"/>
      <c r="F80" s="3"/>
      <c r="G80" s="3"/>
      <c r="H80" s="6"/>
    </row>
    <row r="81" spans="1:8" ht="12">
      <c r="A81" s="3"/>
      <c r="B81" s="3"/>
      <c r="C81" s="3"/>
      <c r="D81" s="3"/>
      <c r="E81" s="3"/>
      <c r="F81" s="3"/>
      <c r="G81" s="3"/>
      <c r="H81" s="6"/>
    </row>
    <row r="82" spans="1:13" ht="12">
      <c r="A82" s="5"/>
      <c r="B82" s="3"/>
      <c r="C82" s="3"/>
      <c r="D82" s="3"/>
      <c r="E82" s="3"/>
      <c r="F82" s="3"/>
      <c r="G82" s="3"/>
      <c r="H82" s="6"/>
      <c r="I82" s="2"/>
      <c r="J82" s="2"/>
      <c r="K82" s="2"/>
      <c r="L82" s="2"/>
      <c r="M82" s="2"/>
    </row>
    <row r="83" spans="1:8" ht="12">
      <c r="A83" s="3"/>
      <c r="B83" s="3"/>
      <c r="C83" s="3"/>
      <c r="D83" s="3"/>
      <c r="E83" s="3"/>
      <c r="F83" s="3"/>
      <c r="G83" s="3"/>
      <c r="H83" s="6"/>
    </row>
    <row r="84" spans="1:8" ht="12">
      <c r="A84" s="3"/>
      <c r="B84" s="3"/>
      <c r="C84" s="3"/>
      <c r="D84" s="3"/>
      <c r="E84" s="3"/>
      <c r="F84" s="3"/>
      <c r="G84" s="3"/>
      <c r="H84" s="6"/>
    </row>
    <row r="85" spans="1:8" ht="12">
      <c r="A85" s="3"/>
      <c r="B85" s="3"/>
      <c r="C85" s="3"/>
      <c r="D85" s="3"/>
      <c r="E85" s="3"/>
      <c r="F85" s="3"/>
      <c r="G85" s="3"/>
      <c r="H85" s="6"/>
    </row>
    <row r="86" spans="1:8" ht="12">
      <c r="A86" s="3"/>
      <c r="B86" s="3"/>
      <c r="C86" s="3"/>
      <c r="D86" s="3"/>
      <c r="E86" s="3"/>
      <c r="F86" s="3"/>
      <c r="G86" s="3"/>
      <c r="H86" s="6"/>
    </row>
    <row r="88" spans="1:8" ht="12">
      <c r="A88" s="3"/>
      <c r="B88" s="3"/>
      <c r="C88" s="3"/>
      <c r="D88" s="3"/>
      <c r="E88" s="3"/>
      <c r="F88" s="3"/>
      <c r="G88" s="3"/>
      <c r="H88" s="3"/>
    </row>
    <row r="89" spans="1:8" ht="12">
      <c r="A89" s="5"/>
      <c r="B89" s="5"/>
      <c r="C89" s="5"/>
      <c r="D89" s="5"/>
      <c r="E89" s="5"/>
      <c r="F89" s="5"/>
      <c r="G89" s="3"/>
      <c r="H89" s="3"/>
    </row>
    <row r="90" spans="1:8" ht="12">
      <c r="A90" s="3"/>
      <c r="B90" s="3"/>
      <c r="C90" s="3"/>
      <c r="D90" s="3"/>
      <c r="E90" s="3"/>
      <c r="F90" s="3"/>
      <c r="G90" s="3"/>
      <c r="H90" s="3"/>
    </row>
    <row r="91" spans="1:8" ht="12">
      <c r="A91" s="3"/>
      <c r="B91" s="3"/>
      <c r="C91" s="3"/>
      <c r="D91" s="3"/>
      <c r="E91" s="3"/>
      <c r="F91" s="3"/>
      <c r="G91" s="3"/>
      <c r="H91" s="3"/>
    </row>
    <row r="92" spans="1:8" ht="12">
      <c r="A92" s="3"/>
      <c r="B92" s="3"/>
      <c r="C92" s="3"/>
      <c r="D92" s="3"/>
      <c r="E92" s="3"/>
      <c r="F92" s="6"/>
      <c r="G92" s="3"/>
      <c r="H92" s="3"/>
    </row>
    <row r="93" spans="1:8" ht="12">
      <c r="A93" s="3"/>
      <c r="B93" s="3"/>
      <c r="C93" s="3"/>
      <c r="D93" s="3"/>
      <c r="E93" s="3"/>
      <c r="F93" s="3"/>
      <c r="G93" s="3"/>
      <c r="H93" s="3"/>
    </row>
    <row r="94" spans="1:8" ht="12">
      <c r="A94" s="3"/>
      <c r="B94" s="3"/>
      <c r="C94" s="3"/>
      <c r="D94" s="3"/>
      <c r="E94" s="3"/>
      <c r="F94" s="3"/>
      <c r="G94" s="3"/>
      <c r="H94" s="3"/>
    </row>
    <row r="95" spans="1:8" ht="12">
      <c r="A95" s="3"/>
      <c r="B95" s="3"/>
      <c r="C95" s="3"/>
      <c r="D95" s="3"/>
      <c r="E95" s="3"/>
      <c r="F95" s="3"/>
      <c r="G95" s="3"/>
      <c r="H95" s="3"/>
    </row>
    <row r="96" spans="1:8" ht="12">
      <c r="A96" s="3"/>
      <c r="B96" s="3"/>
      <c r="C96" s="3"/>
      <c r="D96" s="3"/>
      <c r="E96" s="3"/>
      <c r="F96" s="3"/>
      <c r="G96" s="3"/>
      <c r="H96" s="3"/>
    </row>
    <row r="97" spans="1:8" ht="12">
      <c r="A97" s="3"/>
      <c r="B97" s="3"/>
      <c r="C97" s="3"/>
      <c r="D97" s="3"/>
      <c r="E97" s="3"/>
      <c r="F97" s="3"/>
      <c r="G97" s="3"/>
      <c r="H97" s="3"/>
    </row>
    <row r="98" spans="1:8" ht="12">
      <c r="A98" s="3"/>
      <c r="B98" s="3"/>
      <c r="C98" s="3"/>
      <c r="D98" s="3"/>
      <c r="E98" s="3"/>
      <c r="F98" s="3"/>
      <c r="G98" s="3"/>
      <c r="H98" s="3"/>
    </row>
    <row r="99" spans="1:8" ht="12">
      <c r="A99" s="3"/>
      <c r="B99" s="3"/>
      <c r="C99" s="3"/>
      <c r="D99" s="3"/>
      <c r="E99" s="3"/>
      <c r="F99" s="3"/>
      <c r="G99" s="3"/>
      <c r="H99" s="3"/>
    </row>
    <row r="100" spans="1:8" ht="12">
      <c r="A100" s="3"/>
      <c r="B100" s="3"/>
      <c r="C100" s="3"/>
      <c r="D100" s="3"/>
      <c r="E100" s="3"/>
      <c r="F100" s="3"/>
      <c r="G100" s="3"/>
      <c r="H100" s="3"/>
    </row>
    <row r="101" spans="1:8" ht="12">
      <c r="A101" s="3"/>
      <c r="B101" s="3"/>
      <c r="C101" s="3"/>
      <c r="D101" s="3"/>
      <c r="E101" s="3"/>
      <c r="F101" s="3"/>
      <c r="G101" s="3"/>
      <c r="H101" s="3"/>
    </row>
    <row r="102" spans="1:8" ht="12">
      <c r="A102" s="3"/>
      <c r="B102" s="3"/>
      <c r="C102" s="3"/>
      <c r="D102" s="3"/>
      <c r="E102" s="3"/>
      <c r="F102" s="3"/>
      <c r="G102" s="3"/>
      <c r="H102" s="3"/>
    </row>
    <row r="103" spans="1:8" ht="12">
      <c r="A103" s="3"/>
      <c r="B103" s="3"/>
      <c r="C103" s="3"/>
      <c r="D103" s="3"/>
      <c r="E103" s="3"/>
      <c r="F103" s="3"/>
      <c r="G103" s="3"/>
      <c r="H103" s="3"/>
    </row>
    <row r="104" spans="1:8" ht="12">
      <c r="A104" s="3"/>
      <c r="B104" s="3"/>
      <c r="C104" s="3"/>
      <c r="D104" s="3"/>
      <c r="E104" s="3"/>
      <c r="F104" s="3"/>
      <c r="G104" s="3"/>
      <c r="H104" s="3"/>
    </row>
    <row r="105" spans="1:8" ht="12">
      <c r="A105" s="3"/>
      <c r="B105" s="3"/>
      <c r="C105" s="3"/>
      <c r="D105" s="3"/>
      <c r="E105" s="3"/>
      <c r="F105" s="3"/>
      <c r="G105" s="3"/>
      <c r="H105" s="3"/>
    </row>
    <row r="106" spans="1:8" ht="12">
      <c r="A106" s="3"/>
      <c r="B106" s="3"/>
      <c r="C106" s="3"/>
      <c r="D106" s="3"/>
      <c r="E106" s="3"/>
      <c r="F106" s="3"/>
      <c r="G106" s="3"/>
      <c r="H106" s="3"/>
    </row>
    <row r="107" spans="1:8" ht="12">
      <c r="A107" s="5"/>
      <c r="B107" s="5"/>
      <c r="C107" s="5"/>
      <c r="D107" s="5"/>
      <c r="E107" s="5"/>
      <c r="F107" s="5"/>
      <c r="G107" s="3"/>
      <c r="H107" s="3"/>
    </row>
    <row r="108" spans="1:8" ht="12">
      <c r="A108" s="3"/>
      <c r="B108" s="3"/>
      <c r="C108" s="3"/>
      <c r="D108" s="3"/>
      <c r="E108" s="3"/>
      <c r="F108" s="3"/>
      <c r="G108" s="3"/>
      <c r="H108" s="3"/>
    </row>
    <row r="109" spans="1:8" ht="12">
      <c r="A109" s="3"/>
      <c r="B109" s="5"/>
      <c r="C109" s="5"/>
      <c r="D109" s="5"/>
      <c r="E109" s="5"/>
      <c r="F109" s="3"/>
      <c r="G109" s="3"/>
      <c r="H109" s="3"/>
    </row>
    <row r="110" spans="1:8" ht="12">
      <c r="A110" s="3"/>
      <c r="B110" s="3"/>
      <c r="C110" s="3"/>
      <c r="D110" s="3"/>
      <c r="E110" s="3"/>
      <c r="F110" s="3"/>
      <c r="G110" s="3"/>
      <c r="H110" s="3"/>
    </row>
    <row r="111" spans="1:8" ht="12">
      <c r="A111" s="3"/>
      <c r="B111" s="3"/>
      <c r="C111" s="3"/>
      <c r="D111" s="3"/>
      <c r="E111" s="3"/>
      <c r="F111" s="3"/>
      <c r="G111" s="3"/>
      <c r="H111" s="3"/>
    </row>
    <row r="112" spans="1:8" ht="12">
      <c r="A112" s="3"/>
      <c r="B112" s="3"/>
      <c r="C112" s="3"/>
      <c r="D112" s="3"/>
      <c r="E112" s="3"/>
      <c r="F112" s="3"/>
      <c r="G112" s="3"/>
      <c r="H112" s="3"/>
    </row>
    <row r="113" spans="1:8" ht="12">
      <c r="A113" s="5"/>
      <c r="B113" s="5"/>
      <c r="C113" s="5"/>
      <c r="D113" s="5"/>
      <c r="E113" s="5"/>
      <c r="F113" s="5"/>
      <c r="G113" s="3"/>
      <c r="H113" s="3"/>
    </row>
  </sheetData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portrait" paperSize="9" scale="88" r:id="rId1"/>
  <headerFooter alignWithMargins="0">
    <oddHeader>&amp;L&amp;"Arial,Bold"PROVISIONAL DEDICATED SCHOOLS BUDGET 2007/08  &amp;RAppendix K(i)</oddHeader>
    <oddFooter>&amp;L&amp;9
&amp;Z&amp;F&amp;R213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Perham</dc:creator>
  <cp:keywords/>
  <dc:description/>
  <cp:lastModifiedBy>gossp</cp:lastModifiedBy>
  <cp:lastPrinted>2007-02-15T10:30:34Z</cp:lastPrinted>
  <dcterms:created xsi:type="dcterms:W3CDTF">1997-07-23T14:56:42Z</dcterms:created>
  <dcterms:modified xsi:type="dcterms:W3CDTF">2007-02-26T13:00:07Z</dcterms:modified>
  <cp:category/>
  <cp:version/>
  <cp:contentType/>
  <cp:contentStatus/>
</cp:coreProperties>
</file>