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1340" windowHeight="5520" activeTab="0"/>
  </bookViews>
  <sheets>
    <sheet name="Children (2)" sheetId="1" r:id="rId1"/>
    <sheet name="Environment (2)" sheetId="2" r:id="rId2"/>
    <sheet name="Housing (2)" sheetId="3" r:id="rId3"/>
    <sheet name="Corporate (2)" sheetId="4" r:id="rId4"/>
    <sheet name="Central (2)" sheetId="5" state="hidden" r:id="rId5"/>
    <sheet name="Corporate" sheetId="6" state="hidden" r:id="rId6"/>
    <sheet name="Children" sheetId="7" state="hidden" r:id="rId7"/>
    <sheet name="Environment" sheetId="8" state="hidden" r:id="rId8"/>
    <sheet name="Housing" sheetId="9" state="hidden" r:id="rId9"/>
    <sheet name="Central" sheetId="10" state="hidden" r:id="rId10"/>
    <sheet name="REP 1" sheetId="11" state="hidden" r:id="rId11"/>
    <sheet name="REP2" sheetId="12" state="hidden" r:id="rId12"/>
    <sheet name="figures" sheetId="13" state="hidden" r:id="rId13"/>
  </sheets>
  <definedNames>
    <definedName name="_xlnm.Print_Area" localSheetId="3">'Corporate (2)'!$A$1:$F$67</definedName>
    <definedName name="_xlnm.Print_Area" localSheetId="1">'Environment (2)'!$A$1:$F$40</definedName>
    <definedName name="_xlnm.Print_Area" localSheetId="12">'figures'!$G$2:$K$48</definedName>
    <definedName name="_xlnm.Print_Area" localSheetId="8">'Housing'!$A$1:$F$30</definedName>
    <definedName name="_xlnm.Print_Area" localSheetId="2">'Housing (2)'!$A$1:$F$58</definedName>
    <definedName name="_xlnm.Print_Titles" localSheetId="9">'Central'!$1:$7</definedName>
    <definedName name="_xlnm.Print_Titles" localSheetId="4">'Central (2)'!$1:$11</definedName>
    <definedName name="_xlnm.Print_Titles" localSheetId="6">'Children'!$1:$7</definedName>
    <definedName name="_xlnm.Print_Titles" localSheetId="0">'Children (2)'!$1:$9</definedName>
    <definedName name="_xlnm.Print_Titles" localSheetId="5">'Corporate'!$1:$7</definedName>
    <definedName name="_xlnm.Print_Titles" localSheetId="3">'Corporate (2)'!$1:$8</definedName>
    <definedName name="_xlnm.Print_Titles" localSheetId="7">'Environment'!$1:$6</definedName>
    <definedName name="_xlnm.Print_Titles" localSheetId="1">'Environment (2)'!$1:$7</definedName>
    <definedName name="_xlnm.Print_Titles" localSheetId="2">'Housing (2)'!$1:$8</definedName>
  </definedNames>
  <calcPr fullCalcOnLoad="1"/>
</workbook>
</file>

<file path=xl/sharedStrings.xml><?xml version="1.0" encoding="utf-8"?>
<sst xmlns="http://schemas.openxmlformats.org/spreadsheetml/2006/main" count="1285" uniqueCount="760">
  <si>
    <t>Voluntary sector grants have previously been increased by an amount to recognise inflation.  It is proposed that voluntary organisations should make efficiency savings of 2% in the context of Gershon and efficiency.</t>
  </si>
  <si>
    <t>Finance:</t>
  </si>
  <si>
    <t>Improve efficiency of invoice processing</t>
  </si>
  <si>
    <t>Efficiency: More productive use of staff time</t>
  </si>
  <si>
    <t>Currently finance teams are with service units and this necessitates duplication of functions.  With the proposed move of Older Peoples Services to MGH it will be possible to reduce duplication by focusing the input of invoices in one location and deleting one post.  There should be no service or quality reduction.</t>
  </si>
  <si>
    <t>Reduce budget for pensions: added years</t>
  </si>
  <si>
    <t>Current budget is higher than necessary as previous retirements have now been fully funded by the department.</t>
  </si>
  <si>
    <t>Training and Development:</t>
  </si>
  <si>
    <t>Building Control Fee Increase on completion of a major scheme. This is a one off saving.</t>
  </si>
  <si>
    <t>Expanding the Nationality Checking service to generate additional income</t>
  </si>
  <si>
    <t>Various minor efficiency savings through the ending of specific redundancy costs and minor reductions in sports development activities.</t>
  </si>
  <si>
    <t>Control of Utility Companies - Increased income as result of Local highway authorities (LHA)  powers to ensure that traffic keeps moving. Local authorities can charge for 10% of sample inspections in a number categories as well as charging for defect inspections.</t>
  </si>
  <si>
    <t>2% switch of homecare and day care to direct payments, then up to 15%</t>
  </si>
  <si>
    <t>Reduction in IT budgets for system upgrades, maintenance and service delivery.</t>
  </si>
  <si>
    <t xml:space="preserve">Return clients to in-borough placements at lower cost </t>
  </si>
  <si>
    <t>An increased allowance for vacancy factor in the staffing budget</t>
  </si>
  <si>
    <t>Deletion of an enforcement officer post</t>
  </si>
  <si>
    <t xml:space="preserve">Customer services - Reconfiguration of customer access through a number of measures including easier on-line access, more paypoint access in retail outlets, local accessible customer contact points shared with other services , drop in local offices, improved processes from initial customer contact to service delivery leading to greater efficiency, fewer complaints and a reduction in the number of visits and phone calls.  </t>
  </si>
  <si>
    <t xml:space="preserve">Better use of accommodation through  vacating the Kingsbury back office space at saving of £94k offset by alternative accommodation charges of £32k. </t>
  </si>
  <si>
    <t xml:space="preserve">SERVICE AREA:  CENTRAL ITEMS </t>
  </si>
  <si>
    <r>
      <t xml:space="preserve">The department could move to all services, including those delivered via the voluntary sector, to being provided only to those clients who meet the </t>
    </r>
    <r>
      <rPr>
        <i/>
        <sz val="11"/>
        <rFont val="Times New Roman"/>
        <family val="1"/>
      </rPr>
      <t xml:space="preserve">Critical </t>
    </r>
    <r>
      <rPr>
        <sz val="11"/>
        <rFont val="Times New Roman"/>
        <family val="1"/>
      </rPr>
      <t>criteria as defined by the Department of Health.  This will result in a substantial reduction in the amount of service provided.</t>
    </r>
  </si>
  <si>
    <t xml:space="preserve">The move to meeting critical needs only would be very high risk.  12 local authorities across England are known to provide critical level only.  This would mean when reviewing current users, withdrawing services, including users attending voluntary sector provision, many users attending day care have substantial not critical needs.   This would result in need for rationalisation of day services and closures of centres. </t>
  </si>
  <si>
    <t>The voluntary sector would need additional funding to provide for critical needs as they would need more staff to manage high dependency users. The major impact would be on supporting people to live at home as anyone needing 24 our residential care is likely to be assessed as in critical need.</t>
  </si>
  <si>
    <t>Some care packages could be reduced, cleaning, ironing, assistance to get to college, may be not a critical need.  However often such support is critical to support carers and may have the perverse impact of resulting in users having to go into more costly residential/nursing care, because of carer breakdown.</t>
  </si>
  <si>
    <t>Thus any ‘preventative’ packages to meet substantial needs could not continue.  There would be serious impact on KPI supporting people at home which would decrease in numbers, and negative impact on increased use of residential care.  People who use voluntary sector provision are not allowed to be counted in the DoH P I unless they are receiving a service assessed as needing in accordance with FACS criteria.</t>
  </si>
  <si>
    <t>Total savings where further action is required</t>
  </si>
  <si>
    <t>Children's Services</t>
  </si>
  <si>
    <t>Savings not agreed</t>
  </si>
  <si>
    <t>HRC, Temporary Accommodation,</t>
  </si>
  <si>
    <t>B&amp;B</t>
  </si>
  <si>
    <t xml:space="preserve">Income generation by maximising BDL and PLA rents ( includes an additional £34k  relating to savings from the tenancy protection team). </t>
  </si>
  <si>
    <t>This saving is no longer an option after government proposed a tightening of the regulations. Lobbying currently under way.</t>
  </si>
  <si>
    <t>Private housing Information Unit</t>
  </si>
  <si>
    <t>Reduction in salary budget - this budget is currently used to support the backlog maintenance programme through agency staff. Amount of backlog maintenance cleared will be dependent on staff time available.</t>
  </si>
  <si>
    <t>Office moves as a result of the location of the People's Centre in Chesterfield House and other changes will result in reduced rental charges for Children and Families.</t>
  </si>
  <si>
    <t>Deletion of 2 posts in accountancy - these posts are currently vacant and will need to be covered by reviewing processes in the section.</t>
  </si>
  <si>
    <t>Reduction in the maintenance budget (Corporate Landlord) - used for major ad hoc repairs on the corporate landlord account due to major maintenance items being covered by the backlog maintenance capital programme.</t>
  </si>
  <si>
    <t>Savings in Harlesden &amp; Stonebridge Neighbourhood Renewal Teams operational budget - the operational budget for Harlesden and Stonebridge NRT will be funded through the Neighbourhood Renewal Fund for 2007/08.</t>
  </si>
  <si>
    <t>Additional income resulting from above inflation increases in Paul Daisley Hall hire charges. Comparison with other venues show rates to be competitive.</t>
  </si>
  <si>
    <t>Reduction in use of agency staff following recruitment of trainees in 2006/07.</t>
  </si>
  <si>
    <t xml:space="preserve">Increase council tax summons cost from £70 to £90 and liability cost from £25 to £30.  Increases to bring charges in line with London median. </t>
  </si>
  <si>
    <t>Benefits Claimants - An exercise has been carried out to identify children leaving care aged over 18 who are entitled to housing benefit where the council was previously meeting housing costs.  This assumes similar numbers of over 18s in future years as in the current year.</t>
  </si>
  <si>
    <t>The pilot family liaison scheme is being finished early and this results in the saving of one post.</t>
  </si>
  <si>
    <t>New protocol has been introduced to reflect proper allocation of costs for looked after children between social care and education.  Costs that were previously met within the social care budget will in future be met within the Dedicated Schools Budget.</t>
  </si>
  <si>
    <t xml:space="preserve">Increased income  </t>
  </si>
  <si>
    <t>Review the current management arrangements and identify savings through rationalisation of these structures. Benchmark processes across the services to seek economies of scale, simplification, rationalisation of processes and better use of IT and assess the scope for a shared services approach with other West London partners</t>
  </si>
  <si>
    <t>Deletion of vacant service improvement post</t>
  </si>
  <si>
    <t>Street wardens proposal is to switch the 16 street wardens in 4 town centres ( Wembley, Harlesden, Willesden and Neasden) to Police Community Support Officers (PCSOs). Twelve are funded from general fund and 4 from the Neighbourhood Renewal Fund.  Costs in go up in 2008/09 following ending of NRF funding and in 2009/10 following withdrawal of 50% Metropolitan Police support for posts. This is subject to a report to a future meeting of the Executive.</t>
  </si>
  <si>
    <t>Other</t>
  </si>
  <si>
    <t>Salary sacrifice schemes</t>
  </si>
  <si>
    <t>Overlaps in supports services. Expected efficiency savings of 5 posts from review. Figures to be finalised in January</t>
  </si>
  <si>
    <t>Further options for recharging the schools’ budget</t>
  </si>
  <si>
    <t>Spend to Save in Children’s Social Care</t>
  </si>
  <si>
    <t>Partnership with other boroughs for procuring services e.g. professional carers</t>
  </si>
  <si>
    <t>Adoption numbers</t>
  </si>
  <si>
    <t>Increases in foster carers</t>
  </si>
  <si>
    <t xml:space="preserve">Rationalisation of premises </t>
  </si>
  <si>
    <t>Brent Transport</t>
  </si>
  <si>
    <t>Generation of additional income e.g. use of vehicles at weekends</t>
  </si>
  <si>
    <t>Stagger starting times</t>
  </si>
  <si>
    <t xml:space="preserve"> Savings not agreed </t>
  </si>
  <si>
    <t>Social Care – reduction in staffing</t>
  </si>
  <si>
    <t>Cut 17-20 posts</t>
  </si>
  <si>
    <t>The authority will be failing in its statutory duty if cuts were made to services provided within the LA block. Brent already spends significantly below the London average in many of these areas.  Consequently, many of the services are already under-resourced and growth bids have been submitted to improve service delivery. A further backing paper will follow.</t>
  </si>
  <si>
    <t xml:space="preserve">Cut 33 social worker posts (4 entire social work teams), resulting in more children becoming looked after. </t>
  </si>
  <si>
    <t>The authority will be failing in its statutory duty. Referrals will not be carried out on time, which will put children at risk.  This will inevitably lead to a significant increase in the number of children becoming looked after. The resultant costs will far exceed the savings generated by the reduction in the number of posts.</t>
  </si>
  <si>
    <t>Total savings not agreed</t>
  </si>
  <si>
    <t>Cemetery fees</t>
  </si>
  <si>
    <t>Reduction in expenditure on temporary accommodation, through (a) no new acquisition of one bed units, and (b) reduction in B&amp;B/TA plan as per ODPM 50% target by 2010.</t>
  </si>
  <si>
    <t>Reduce site management budgets.</t>
  </si>
  <si>
    <t>Older People's Services</t>
  </si>
  <si>
    <t>Reduce costs of respite care provision for carers.</t>
  </si>
  <si>
    <t>Increase in charge per delivered meal by 30p to £3.</t>
  </si>
  <si>
    <t>Remodelling of income budgets based on previous years trends.</t>
  </si>
  <si>
    <t>SERVICE AREA:  HOUSING AND COMMUNITY CARE</t>
  </si>
  <si>
    <t xml:space="preserve">HOUSING &amp; COMMUNITY CARE </t>
  </si>
  <si>
    <t>Finance</t>
  </si>
  <si>
    <t>Learning Disability</t>
  </si>
  <si>
    <t>Deletion of one post.</t>
  </si>
  <si>
    <t>Reduction in stationery budgets.</t>
  </si>
  <si>
    <t>Emergency duty team</t>
  </si>
  <si>
    <t>Reduced mobile phone costs.</t>
  </si>
  <si>
    <t>Lower Best Value Review costs by having fewer panels and less training for Chairs and Members.</t>
  </si>
  <si>
    <t>Changes to student loan scheme ensures post can be deleted after current post holder retires.</t>
  </si>
  <si>
    <t>Use of City Learning Centre to fund pupils out of school</t>
  </si>
  <si>
    <t>Reduction in number of children who become looked after following increase in Family Support services.</t>
  </si>
  <si>
    <t>Increased income from burials through inflation increase in charges and more effective marketing and reduced costs following implementation of management review.</t>
  </si>
  <si>
    <t>Private Housing</t>
  </si>
  <si>
    <t>Directorate/Q&amp;S/ Fin.</t>
  </si>
  <si>
    <t>South Kilburn Housing Project</t>
  </si>
  <si>
    <t>Reduction in Information Technology budget.</t>
  </si>
  <si>
    <t>Reduced staffing and running costs of day care provision for mentally ill clients from re-focussing the service..</t>
  </si>
  <si>
    <t>CHILDREN &amp; FAMILIES</t>
  </si>
  <si>
    <t>SRB Services</t>
  </si>
  <si>
    <t>Efficiency savings.</t>
  </si>
  <si>
    <t>Communications and Consultation</t>
  </si>
  <si>
    <t>Additional income from print, design and film.</t>
  </si>
  <si>
    <t>Reduced use of freelancers.</t>
  </si>
  <si>
    <t>Human Resources</t>
  </si>
  <si>
    <t>Increased internal training provided.</t>
  </si>
  <si>
    <t>More productive use of staff time.</t>
  </si>
  <si>
    <t>Legal and Democratic</t>
  </si>
  <si>
    <t>Reduction in office costs.</t>
  </si>
  <si>
    <t>Policy and Regeneration</t>
  </si>
  <si>
    <t>Reduction of complaints publicity budget.</t>
  </si>
  <si>
    <t>Reduced specialist training.</t>
  </si>
  <si>
    <t>Three year capital costs of redundancy now complete.</t>
  </si>
  <si>
    <t>No further requirement for statistical analysis/evaluation.</t>
  </si>
  <si>
    <t>Cross- Service</t>
  </si>
  <si>
    <t>Savings to be found in future years</t>
  </si>
  <si>
    <t xml:space="preserve">Premature retirement capital costs associated with the restructuring of Corporate Services. </t>
  </si>
  <si>
    <t>Further savings/Savings in future years</t>
  </si>
  <si>
    <t>Furniture Storage - Introduction of charges and restricted usage</t>
  </si>
  <si>
    <t xml:space="preserve">Central </t>
  </si>
  <si>
    <t>E-government Savings</t>
  </si>
  <si>
    <t>CENTRAL</t>
  </si>
  <si>
    <t>SERVICE AREA:  CENTRAL ITEMS</t>
  </si>
  <si>
    <t>Reduction in equipment and training budgets.</t>
  </si>
  <si>
    <t>Reduced requirement for co-ordination of IT Quality of Service Standard Implementation.</t>
  </si>
  <si>
    <t xml:space="preserve">Reduce MIS external training and provide more in-house training.  </t>
  </si>
  <si>
    <t>Housing and Customer services</t>
  </si>
  <si>
    <t>Reduced Council Tax collection cost by reduced use of credit cards/ cash payments by customers and switch to direct debits.</t>
  </si>
  <si>
    <t>Increase in charges for Paul Daisley Hall.  £30k repayment costs incurred for kitchen equipment.</t>
  </si>
  <si>
    <t>This will mean a reduction of one officer from the team and will significantly impact on public / councillor requests for investigations into minor traffic schemes, such as waiting restrictions, signage, traffic islands and safety improvements. The work load currently is in excess of staffing resources.</t>
  </si>
  <si>
    <t>Do not run Countryside Day from 2007-08</t>
  </si>
  <si>
    <r>
      <t>One Service Development Team redundancy</t>
    </r>
    <r>
      <rPr>
        <b/>
        <sz val="10"/>
        <rFont val="Times New Roman"/>
        <family val="1"/>
      </rPr>
      <t xml:space="preserve"> </t>
    </r>
    <r>
      <rPr>
        <sz val="11"/>
        <rFont val="Times New Roman"/>
        <family val="1"/>
      </rPr>
      <t>Will result in less Service Development and research works being undertaken, analysis of customer usage and feedback and this will also reduce the ability to seek external grant funding.</t>
    </r>
  </si>
  <si>
    <t>Loss of 1.6 fte in the  Environmental Improvement Team which will imply prioritisation of rubbish cases on private land so that the most serious cases will be tackled</t>
  </si>
  <si>
    <t>Licensing</t>
  </si>
  <si>
    <t>Deletion of one Licensing Inspector post with reduced ability to inspect and enforce licensed premises</t>
  </si>
  <si>
    <t>Reduce CPZ team</t>
  </si>
  <si>
    <t>This will result in the reduction of one officer from a team of 3 experienced staff. It will reduce our ability to carry out reviews in existing CPZ areas. This will also impact on our work on CPZ schemes and our capacity to respond to work from TfL and on section 106 schemes. It is likely to result in reduced funding from TfL.</t>
  </si>
  <si>
    <t>Responsive and planned maintenance of the Borough’s footways and carriageways</t>
  </si>
  <si>
    <t>Delete admin officer post.</t>
  </si>
  <si>
    <t>Reduction in out of borough placements through the transfer of clients to in-borough supported living where appropriate</t>
  </si>
  <si>
    <t>Increase in rents for supported living tenants</t>
  </si>
  <si>
    <t>New Millennium Day Centre: End provision of hot meals</t>
  </si>
  <si>
    <t>Increased take up of direct payment for care</t>
  </si>
  <si>
    <t>Reduce spending on Private Housing Information Unit, Housing Management Office licensing Service Level Agreement</t>
  </si>
  <si>
    <t>Reduction in legal fees budget, after end of long running court case</t>
  </si>
  <si>
    <t>Rent increase from £150 to £160 per week justified by subsidy to Novas and additional work done on site</t>
  </si>
  <si>
    <t>Reduced accommodation costs</t>
  </si>
  <si>
    <t xml:space="preserve">Improve efficiency of invoice processing by removing duplication </t>
  </si>
  <si>
    <t xml:space="preserve">SERVICE AREA:  CORPORATE </t>
  </si>
  <si>
    <t>Savings resulting tendering for a new Payroll System £72K, and related service transformation £30k</t>
  </si>
  <si>
    <t>Deletion of Policy and Projects Officer (£43k) and Anti-Social Behaviour Case Worker (£37k) posts.</t>
  </si>
  <si>
    <t>ITU taking over external contract for Library ITU.</t>
  </si>
  <si>
    <t>Increase in meter charges (approx. 7.5% increase).</t>
  </si>
  <si>
    <t>Increase in income from lettings, events and unscheduled works.</t>
  </si>
  <si>
    <t>A saving of £1k per year can be achieved without too much impact on energy solutions provided they are notified well in advance.</t>
  </si>
  <si>
    <t>2008/2009</t>
  </si>
  <si>
    <t>Cross-service</t>
  </si>
  <si>
    <t xml:space="preserve">Item </t>
  </si>
  <si>
    <t>Item</t>
  </si>
  <si>
    <t>Cemeteries and Mortuaries</t>
  </si>
  <si>
    <t>Environmental Health</t>
  </si>
  <si>
    <t>Health and Safety Licensing</t>
  </si>
  <si>
    <t>Parking</t>
  </si>
  <si>
    <t>Parks</t>
  </si>
  <si>
    <t>Sports</t>
  </si>
  <si>
    <t>Street Care</t>
  </si>
  <si>
    <t>Transport</t>
  </si>
  <si>
    <t>CORPORATE</t>
  </si>
  <si>
    <t>ENVIRONMENT</t>
  </si>
  <si>
    <t>Directorate</t>
  </si>
  <si>
    <t>Supporting People</t>
  </si>
  <si>
    <t>Travellers' Site</t>
  </si>
  <si>
    <t>Mental Health</t>
  </si>
  <si>
    <t>2009/2010</t>
  </si>
  <si>
    <t>`</t>
  </si>
  <si>
    <t>Finance and Corporate Resources</t>
  </si>
  <si>
    <t>Additional income from increased staff numbers and sites using the telephone network.</t>
  </si>
  <si>
    <t>The requirement for the E-Government budget drops out.</t>
  </si>
  <si>
    <t>Forum development budget deleted.</t>
  </si>
  <si>
    <t>Racial Harrassment Monitoring System will have been implemented, therefore implementation costs not required.</t>
  </si>
  <si>
    <t>Reduced funding for Neighbourhood Renewal projects</t>
  </si>
  <si>
    <t>SERVICE AREA:  CHILDREN AND FAMILIES</t>
  </si>
  <si>
    <t>SERVICE AREA:  ENVIRONMENT AND CULTURE</t>
  </si>
  <si>
    <t xml:space="preserve">Replacement of retiring post holder to be appointed at lower scale point. </t>
  </si>
  <si>
    <t>Reduced use of external consultants / trainers</t>
  </si>
  <si>
    <t>Efficiency: Better Procurement/ rationalisation of support</t>
  </si>
  <si>
    <t>The council is moving towards implementing a People Centre and centralising common training functions.  This is promised to deliver efficiencies and savings.  This recognises those savings in terms of reduced use of consultants and trainers for the department.</t>
  </si>
  <si>
    <t>All Client Groups: Introduce a charge for day care and transport</t>
  </si>
  <si>
    <t>20% of clients will cease to use the service</t>
  </si>
  <si>
    <t xml:space="preserve">Introduce a charge of £2.50 for day care and £1 for transport to day care.  This is the only major service where there is no charge.  </t>
  </si>
  <si>
    <t>Most clients will already be receiving another service and there will only be a small number of people where financial assessments will be required.</t>
  </si>
  <si>
    <t>Learning Disabilities:</t>
  </si>
  <si>
    <t>Return clients to in-borough placements at lower cost.</t>
  </si>
  <si>
    <r>
      <t>This would be implementation of the latest thinking on responding to people with learning disabilities that have very high needs or very challenging behaviour</t>
    </r>
    <r>
      <rPr>
        <b/>
        <sz val="10"/>
        <rFont val="Arial"/>
        <family val="2"/>
      </rPr>
      <t>.</t>
    </r>
  </si>
  <si>
    <t>Review 4 clients with expensive care packages who are placed outside the borough and return them to Brent with an appropriate support package.  This is likely to involve close work with relatives and family and the creation of innovative care packages that address some unique needs.</t>
  </si>
  <si>
    <t>Service</t>
  </si>
  <si>
    <t>Proposal</t>
  </si>
  <si>
    <t xml:space="preserve">Savings Agreed </t>
  </si>
  <si>
    <t>Communications &amp; Consultation</t>
  </si>
  <si>
    <t xml:space="preserve">Royal London Society for the Blind return clients to in-borough placements at lower cost </t>
  </si>
  <si>
    <t>Unidentified Savings</t>
  </si>
  <si>
    <t>Ward newsletters -Difference between £211k &amp; £79k taken in 2006/07 ( plus inflation) less £22k of unavoidable staff costs identified subsequently.</t>
  </si>
  <si>
    <t>Staffing costs – mini re-structure, lose one post overall and reduce use of freelance staff. Reduction in freelance use could limit income generating capacity</t>
  </si>
  <si>
    <t>Members’ allowance freeze on inflation</t>
  </si>
  <si>
    <t>Human Resources &amp; Diversity</t>
  </si>
  <si>
    <t>Implementation of the HR Transformation Programme</t>
  </si>
  <si>
    <t>Legal &amp; Democratic Services</t>
  </si>
  <si>
    <t>Saving on accommodation costs of electoral services</t>
  </si>
  <si>
    <t>Savings on the costs of accommodation by redefining basement storage in the Town Hall and transfer of the members dispatch room to existing office space on the first floor</t>
  </si>
  <si>
    <t>Deletion of Quality and Information officer post</t>
  </si>
  <si>
    <t>Post is currently filled by a person on a temporary Brent contract.</t>
  </si>
  <si>
    <t>As a result of our 3 star CPA rating the Council now has a minimal level of inspection and consequently we are no longer required to undertake Best Value reviews as a precursor to Audit Commission inspections.  We will still be undertaking service improvement and development work but it does not required the same level of support that was necessary for BV reviews.</t>
  </si>
  <si>
    <t>Other efficiency savings</t>
  </si>
  <si>
    <t>Grand Total</t>
  </si>
  <si>
    <t>Revenue &amp; Benefits:</t>
  </si>
  <si>
    <t>Transfer HB cheque payments to BACs</t>
  </si>
  <si>
    <t>Process Re-engineering</t>
  </si>
  <si>
    <t>There will be a saving on bank charges. Security and speed of payments to HB customers mean that they do not have to bank HB payments before they become available to pay rental liabilities.</t>
  </si>
  <si>
    <t>Reduce use of agency staff</t>
  </si>
  <si>
    <t>More productive use of staff time / process re-engineering</t>
  </si>
  <si>
    <t>Agency staff will be replaced by recruitment of trainees though dependent on appointments within 2006/07</t>
  </si>
  <si>
    <t>Reduction of HB subsidy loss / increased overpayment recovery levels</t>
  </si>
  <si>
    <t>Possible additional staffing costs in overpayment recovery section, which would be outweighed by additional income collected. Possible training costs for HB staff, in order for claims to be assessed more effectively, and overpayment creation and consequent subsidy loss to be reduced.</t>
  </si>
  <si>
    <t>Property &amp; Asset Management:</t>
  </si>
  <si>
    <t>Reduction in salaries budget</t>
  </si>
  <si>
    <t>The budget is currently used to support the backlog maintenance programme through agency staff. Reduction in ability to support areas on property matters. Amount of backlog maintenance cleared will be dependent on staff time available.</t>
  </si>
  <si>
    <t>Paul Daisley Hall Hire Charges</t>
  </si>
  <si>
    <t>Additional income</t>
  </si>
  <si>
    <t>Carried out and issues to be addressed</t>
  </si>
  <si>
    <t>Above inflation rise in hall letting charges to 9%. Comparison with other venues show rates to be competitive</t>
  </si>
  <si>
    <t>Payroll:</t>
  </si>
  <si>
    <t>Payroll Contract</t>
  </si>
  <si>
    <t>better procurement</t>
  </si>
  <si>
    <t>The new payroll contract let to SERCO in 2004/05 would have involved up-grading the payroll system with additional cost to the council at 2006/07 prices of around £94k.  This growth has been built into the budget.  As a result of the decision not to proceed with the new contract and extend the previous one instead (because of issues about the ability of SERCO to supply the system agreed as part of the tender process), this funding is no longer required.  We are currently tendering for a new payroll/HR system and indications are that the contract price should be able to be contained at or below the contract price under the existing SERCO contract. £22k will incurred on managing the migration and will available as a saving in 2008/09</t>
  </si>
  <si>
    <t>Cashiers:</t>
  </si>
  <si>
    <t>Reduced staffing</t>
  </si>
  <si>
    <t>Process re-engineering</t>
  </si>
  <si>
    <t>The proposal is to reduce staffing in the cashiers office from the current complement of 9.7 to 8.  This reflects reduced volumes of activity as a result of people increasing increasingly using non-cash forms of payment.  It should be noted that a reduction to this number of staff will mean Saturday opening will no longer be possible although currently very few people use this facility.</t>
  </si>
  <si>
    <t>There has been a review of the cashiers’ function that indicates further savings could be made but only by cutting back severely or closing the cash office facility.  This would have an impact on customer service, could affect our collection of council tax and other income streams and could impact on the ability of other council departments to ensure efficient banking of cash.   Number of transactions will be kept under review and further consideration will be given to other approaches as activity continues to fall.  .</t>
  </si>
  <si>
    <t>ITU :</t>
  </si>
  <si>
    <t>Mobile Phones</t>
  </si>
  <si>
    <t>Savings will be achieved in two ways:</t>
  </si>
  <si>
    <r>
      <t>1.</t>
    </r>
    <r>
      <rPr>
        <sz val="7"/>
        <rFont val="Times New Roman"/>
        <family val="1"/>
      </rPr>
      <t xml:space="preserve">         </t>
    </r>
    <r>
      <rPr>
        <sz val="11"/>
        <rFont val="Arial"/>
        <family val="2"/>
      </rPr>
      <t>The existing contact with T-Mobile is being reviewed and all phones will be switched onto a standard 3p per minute rate with no monthly charges (currently monthly charge of £5 with 6 per minute per call;</t>
    </r>
  </si>
  <si>
    <r>
      <t>2.</t>
    </r>
    <r>
      <rPr>
        <sz val="7"/>
        <rFont val="Times New Roman"/>
        <family val="1"/>
      </rPr>
      <t xml:space="preserve">         </t>
    </r>
    <r>
      <rPr>
        <sz val="11"/>
        <rFont val="Arial"/>
        <family val="2"/>
      </rPr>
      <t>All service areas will be required to source all mobile phones through the corporate contract.</t>
    </r>
  </si>
  <si>
    <t xml:space="preserve">Current work is going on to establish how much each service area spends on mobile phones and service area budget adjustments will be made to effect this change. </t>
  </si>
  <si>
    <t>ITU:</t>
  </si>
  <si>
    <t>Procurement</t>
  </si>
  <si>
    <t>Currently the cost per PC paid by Brent is one of the highest in London.  Savings will be achieved by bringing the cost down in line with the lowest costs in London.  A saving of £100k is already included in the 2006/07 corporate efficiency savings target although it is felt this may be undershot.  However a full year saving of £150k is anticipated from 2007/08 onwards producing a full-year saving over and above that already included in the budget of £50k.</t>
  </si>
  <si>
    <t>Additional income through increased sales of burial vaults and memorials</t>
  </si>
  <si>
    <t>Increase in fees at Carpenders Park, to bring in line with in-borough cemeteries</t>
  </si>
  <si>
    <t>A programme of improved methods of working and process improvement should generate efficiency savings.</t>
  </si>
  <si>
    <t xml:space="preserve">Transportation </t>
  </si>
  <si>
    <t>The reduced cost will be associated with implementation of a cyclical approach to PC procurement (instead of a current ad hoc approach) which will lead to more efficient use of equipment and reduce resources involved in invoicing.  No savings have yet been built in for this.</t>
  </si>
  <si>
    <t>Software Licenses</t>
  </si>
  <si>
    <t xml:space="preserve">Currently not all software licences the council uses are used regularly or at all.  The council has obtained a tool which enables it to identify which licences have not been used for the past 12 months.  In future, when there are requests for new software licences, a check will first be made as to whether any exiting licences are not being used and these will be recycled, thereby avoiding the cost of purchasing a new licence.   Savings depend on the number of licences requested in any year, but is expected to be a minimum of £10k per annum.  </t>
  </si>
  <si>
    <t>Primary Admissions Team charged to Dedicated Schools Budget</t>
  </si>
  <si>
    <t>Service reorganised – staff working on functions chargeable to Dedicated Schools budget, generating saving in local authority block</t>
  </si>
  <si>
    <t>Family Liaison Officer</t>
  </si>
  <si>
    <t>Early ending of pilot scheme</t>
  </si>
  <si>
    <t>Music Service: Extra 1% increase in charges</t>
  </si>
  <si>
    <t>Increased income through higher charges</t>
  </si>
  <si>
    <t>Brent Education Tuition Service</t>
  </si>
  <si>
    <t>Re-organisation of teaching groups to create more cost effective provision.</t>
  </si>
  <si>
    <t>Improved Protocol for allocating Looked After Children SEN costs</t>
  </si>
  <si>
    <t>New protocol being introduced allowing earlier split of joint-funded placements, leading to savings in Social Care budget, as expenditure will be charged to the Dedicated Schools Budget.</t>
  </si>
  <si>
    <t>Forfeit growth allocated to youth service in 2006/07</t>
  </si>
  <si>
    <t>Removal of previously agreed service growth</t>
  </si>
  <si>
    <t>Various posts</t>
  </si>
  <si>
    <t>Deletion of the following posts:</t>
  </si>
  <si>
    <t>1. Policy &amp; Projects Officer – Democracy, PO3 scp 41 - £44,241 less estimated redundancy costs of £900</t>
  </si>
  <si>
    <t>2. ASB Case Worker, PO1 scp 35 - £37,762 less estimated redundancy costs of £750</t>
  </si>
  <si>
    <t>Total savings agreed</t>
  </si>
  <si>
    <t xml:space="preserve">Savings where further action is required </t>
  </si>
  <si>
    <t>Review of publications and advertising income</t>
  </si>
  <si>
    <t>Review charges to BHP/Schools</t>
  </si>
  <si>
    <t>Review implementation of CRB checks charged to schools with a target income of £60k.</t>
  </si>
  <si>
    <t xml:space="preserve">Review </t>
  </si>
  <si>
    <r>
      <t>-</t>
    </r>
    <r>
      <rPr>
        <sz val="7"/>
        <rFont val="Times New Roman"/>
        <family val="1"/>
      </rPr>
      <t xml:space="preserve">          </t>
    </r>
    <r>
      <rPr>
        <sz val="11"/>
        <rFont val="Times New Roman"/>
        <family val="1"/>
      </rPr>
      <t>Wardens Service</t>
    </r>
  </si>
  <si>
    <r>
      <t>-</t>
    </r>
    <r>
      <rPr>
        <sz val="7"/>
        <rFont val="Times New Roman"/>
        <family val="1"/>
      </rPr>
      <t xml:space="preserve">          </t>
    </r>
    <r>
      <rPr>
        <sz val="11"/>
        <rFont val="Times New Roman"/>
        <family val="1"/>
      </rPr>
      <t>Ward Working</t>
    </r>
  </si>
  <si>
    <t xml:space="preserve">Savings not agreed </t>
  </si>
  <si>
    <t>Reduction on overtime payments for committee services officers clerking meetings</t>
  </si>
  <si>
    <t>Need to reduce overtime by identifying meetings that committee services officers will no longer clerk.</t>
  </si>
  <si>
    <t>Total Savings Proposed</t>
  </si>
  <si>
    <t>Service Area</t>
  </si>
  <si>
    <t>Target</t>
  </si>
  <si>
    <t>Savings</t>
  </si>
  <si>
    <t>Savings Agreed</t>
  </si>
  <si>
    <t>Savings where further action is required</t>
  </si>
  <si>
    <t>Not Agreed</t>
  </si>
  <si>
    <t>Total</t>
  </si>
  <si>
    <t>Proposed</t>
  </si>
  <si>
    <t>Central Units</t>
  </si>
  <si>
    <t>Finance &amp; Corporate Resources</t>
  </si>
  <si>
    <t>Children &amp; Families</t>
  </si>
  <si>
    <t>Environment &amp; Culture</t>
  </si>
  <si>
    <t>Housing &amp; Community Care</t>
  </si>
  <si>
    <t>Financial Services</t>
  </si>
  <si>
    <t xml:space="preserve">Delete 2 posts. </t>
  </si>
  <si>
    <t>Vacant posts in accountancy which will need to be covered by reviewing processes in the section.</t>
  </si>
  <si>
    <r>
      <t>Reduce cashiers service from 1</t>
    </r>
    <r>
      <rPr>
        <vertAlign val="superscript"/>
        <sz val="11"/>
        <rFont val="Times New Roman"/>
        <family val="1"/>
      </rPr>
      <t>st</t>
    </r>
    <r>
      <rPr>
        <sz val="11"/>
        <rFont val="Times New Roman"/>
        <family val="1"/>
      </rPr>
      <t xml:space="preserve"> June 2007:</t>
    </r>
  </si>
  <si>
    <t>After the 2% savings already agreed there will be 7.5 staff.  This option reduces it to 4.5 staff which would close counter service to both internal and external customers.  There are other options to discuss.</t>
  </si>
  <si>
    <t>Savings within Payroll arising from transformation process and new system.</t>
  </si>
  <si>
    <t>Improvement in quality of final accounts leading to reduced audit time and fees.</t>
  </si>
  <si>
    <t>Property &amp; Asset Management</t>
  </si>
  <si>
    <t>Commercial Portfolio rents:</t>
  </si>
  <si>
    <t>Increase in base budget for the commercial property rents.  Additional rents through stricter credit control and a raising of the lettings targets.</t>
  </si>
  <si>
    <t>fcr</t>
  </si>
  <si>
    <t>c&amp;f</t>
  </si>
  <si>
    <t>env</t>
  </si>
  <si>
    <t>hou and cc</t>
  </si>
  <si>
    <t xml:space="preserve">Improvement in quality of accounting of final accounts leading to reduction in audit time and fees. </t>
  </si>
  <si>
    <t>Collection of new rent from the above property.c</t>
  </si>
  <si>
    <t>Average cost of personal computers (PCs) purchased by the council has come down from £750 to £490 over the past year, producing a saving of £150k.   £100k is held against the corporate efficiency target (see section 13) and this is the balance.   Further reductions are expected as a result of e-auctions - these further savings are reflected in invest to save proposals for IT.</t>
  </si>
  <si>
    <t>E-mail exchange: Savings on Lotus Notes licenses when users are transferred onto Microsoft Exchange.  Costs of migration to Microsoft Exchange are built into the IT invest to save proposals.</t>
  </si>
  <si>
    <t>Convergence of voice and data lines.   Costs of full convergence and further savings in future years have been included in the IT invest to save proposals.</t>
  </si>
  <si>
    <t>Reduction in budget available to fund expenditure identified through ward working programme.   All costs for ward working will have to be funded from the corporate budget allocated to it.</t>
  </si>
  <si>
    <t>The existing access consultancy contract terminates in September 2007.  Access consultancy required after that will in future be paid by the service area requesting it.</t>
  </si>
  <si>
    <t>Other efficiency savings within Property and Asset Management</t>
  </si>
  <si>
    <t>Deletion of vacant administrative post in the Voluntary Sector Team</t>
  </si>
  <si>
    <t xml:space="preserve">Growth of £200k for the youth service was agreed as part of the 2006/07 budget process.   This has not all been committed on on-going spending and a one-off saving is being taken in 2006/07 to offset additional spending in 2006/07.  This saving involves deleting a portion of the growth in future years.  Overall growth of £74k would remain in the youth service budget. </t>
  </si>
  <si>
    <t>Rental adjustment in Chesterfield House</t>
  </si>
  <si>
    <t>Office moves as a result of location of the People Centre in Chesterfield House and other changes will result in reduced rental charges for Children and Families</t>
  </si>
  <si>
    <t>Regulatory Services – Management changes to achieve efficiency savings.</t>
  </si>
  <si>
    <t>Efficiency: rationalisation of support</t>
  </si>
  <si>
    <t xml:space="preserve">To be carried out before implementation </t>
  </si>
  <si>
    <t>Benchmarking and cost profile evidence suggests that regulatory services in Brent are relatively well resourced by comparison with neighbouring boroughs.  The proposal is to make efficiency savings of around 2% by reviewing management arrangements.</t>
  </si>
  <si>
    <t>Increased parking charges.</t>
  </si>
  <si>
    <t>Charges for on- and off-street parking will be reviewed in the context of the charges made by neighbouring boroughs and the need to ensure access to businesses in the borough.  An average increase of between 20% and 25% will deliver the required savings but specific charges may increase more or less than this.</t>
  </si>
  <si>
    <t>Parking – Increase in permit charges.</t>
  </si>
  <si>
    <t>Charges for residents parking permits have remained unchanged in recent years.  An increase of £25 in the cost of the second and third permits for a household whilst leaving the first permit unchanged would be consistent with the Council’s transport strategy in tackling congestion and reducing unnecessary car travel.  Should the decision be made to abolish charges for the first permit, this increase would be cost neutral for a three car household.</t>
  </si>
  <si>
    <t>Parking – Increased income from better management of the parking account.</t>
  </si>
  <si>
    <t>Improved management of the parking contract has produced benefits to the Parking Control Account this year and can be expected to do so again in 2007-08</t>
  </si>
  <si>
    <t>Registrars – Increased Citizenship Fees Income.</t>
  </si>
  <si>
    <t xml:space="preserve">Citizenship fee income is expected to increase following a review by Government of the fee levels.  The effect is offset in part by the continuing decline in number of applicants </t>
  </si>
  <si>
    <t>Sports – Expired pension contributions &amp; efficiencies in Sports Development budgets.</t>
  </si>
  <si>
    <t>Efficiency: Rationalisation of Support</t>
  </si>
  <si>
    <t>Various minor efficiency savings can be made through the ending of specific redundancy costs and minor reductions in sports development activity</t>
  </si>
  <si>
    <t>Transportation – Efficiency programme.</t>
  </si>
  <si>
    <t>It is intended that a programme of improved methods of working and process improvement should generate efficiency savings in Transportation</t>
  </si>
  <si>
    <t>Cemeteries – Burial vaults and memorials.</t>
  </si>
  <si>
    <t>Increased sales of burial vaults and associated memorials should generate additional surpluses</t>
  </si>
  <si>
    <t>Care and support unit: Accommodation Costs</t>
  </si>
  <si>
    <t>Client Budgets:</t>
  </si>
  <si>
    <t>Miscellaneous efficiency savings</t>
  </si>
  <si>
    <t>Housing Resource Centre: Increase in temporary accommodation rent charges</t>
  </si>
  <si>
    <t>Maximisation of rental income</t>
  </si>
  <si>
    <t>Carried out and no adverse impact. Increase is across all bedroom sizes and full housing benefit subsidy will be received</t>
  </si>
  <si>
    <t>The increase in rents for Private Leasing Agreements (PLA) and Brent Direct Leasing (BDL) schemes and the expansion in BDL schemes will generate additional income that can be used to fund the full cost of delivering schemes. The increase in temporary accommodation rents is forecast to produce a significant income over the forthcoming years though is subject to the Department of Works and Pensions continuing to agree the maximum housing benefit subsidy level.</t>
  </si>
  <si>
    <t>Housing Resource Centre: Furniture Charging</t>
  </si>
  <si>
    <t>Carried out and no adverse impact.</t>
  </si>
  <si>
    <t>Combination of charges and restricted access to the service (storage and removals). A moderate income with savings is forecast. However, the ultimate aim of the service is to act as a deterrent and therefore over a long period income from this source will be minimal. Additional savings of £7k are projected for 2008/09</t>
  </si>
  <si>
    <t xml:space="preserve">IT Budget: </t>
  </si>
  <si>
    <t>Reduction in budget including IT strategy which is being developed.</t>
  </si>
  <si>
    <t xml:space="preserve">One Stop Shop: Vacate Kingsbury back office Support Team Space  </t>
  </si>
  <si>
    <t>Better use of accommodation</t>
  </si>
  <si>
    <t>To be carried out before implementation in relation to staff</t>
  </si>
  <si>
    <t>Health, Safety and Licensing</t>
  </si>
  <si>
    <t xml:space="preserve">Other </t>
  </si>
  <si>
    <t xml:space="preserve">This will realise £94k of savings offset by £32k for secure suitable alternative accommodation. Dependent on notice period so full year savings may not be achieved. </t>
  </si>
  <si>
    <t>Review of customer services</t>
  </si>
  <si>
    <t>To be carried out before implementation as part of review</t>
  </si>
  <si>
    <t xml:space="preserve">People are contacting the council in different ways than they did in the past.  This review, which is being carried out at present, is looking at ways in which the council can re-configure its customer access in such a way as to improve service and deliver efficiency savings.  £86k is considered the minimum that can be delivered from this.  The review will be subject to wide consultation with residents and customers.  There will be potential staffing implications from the review. </t>
  </si>
  <si>
    <t>Private Housing Information Unit:</t>
  </si>
  <si>
    <t>Vacancy factor</t>
  </si>
  <si>
    <t>Partially: To be completed before implementation</t>
  </si>
  <si>
    <t>Efforts will be made to ensure quality and quantity of services maintained</t>
  </si>
  <si>
    <t>Private Sector Housing</t>
  </si>
  <si>
    <t>Unidentified saving</t>
  </si>
  <si>
    <t>Traveller’s Site:</t>
  </si>
  <si>
    <t>Rent increase</t>
  </si>
  <si>
    <t>Increase in Charges</t>
  </si>
  <si>
    <t>To be completed before implementation</t>
  </si>
  <si>
    <t xml:space="preserve">Increase from £150 to £160 per week. Justified by subsidy to Novas and additional work done on site. </t>
  </si>
  <si>
    <t xml:space="preserve">South Kilburn Housing Project </t>
  </si>
  <si>
    <t>Efficiency: Various</t>
  </si>
  <si>
    <t>Reduction in operational costs</t>
  </si>
  <si>
    <t>Policy and Directorate: Miscellaneous</t>
  </si>
  <si>
    <t>Miscellaneous budget reductions and efficiencies</t>
  </si>
  <si>
    <t>Service rationalisation</t>
  </si>
  <si>
    <t>Permanent staff members should be able to absorb work though there may be impact during the canvass period</t>
  </si>
  <si>
    <t>Reduction in spend on 2007/08 canvass</t>
  </si>
  <si>
    <t>Low priority service reduction</t>
  </si>
  <si>
    <t>There will be no scope for new initiatives. Statutory requirements can still be met. This is a one-off saving and further savings would need to be found in future years.</t>
  </si>
  <si>
    <t xml:space="preserve">Deletion Housing Lawyer </t>
  </si>
  <si>
    <t>Looked After Children SEN</t>
  </si>
  <si>
    <t>Additional income: Citizenship fee income is expected to increase.</t>
  </si>
  <si>
    <t>Improved management of the parking contract.</t>
  </si>
  <si>
    <t>Transportation</t>
  </si>
  <si>
    <t>Reduction of administrative support and the deletion of post presently filled by an agency inspector.</t>
  </si>
  <si>
    <t>Loss of 1 Senior Trading Standards Enforcement Officer</t>
  </si>
  <si>
    <t>Private Housing Information Unit</t>
  </si>
  <si>
    <t>Physical Disabilities</t>
  </si>
  <si>
    <t>Learning Disabilities</t>
  </si>
  <si>
    <t>Full year effect  of saving from retirement of post of Waste Management &amp; Recycling Officer.</t>
  </si>
  <si>
    <t>Savings  in the Street Scene team &amp; related functions to achieve reduced staffing (2 posts) in 2006/07.  This would mean bigger areas for the remaining staff to cover.  Consulting with existing staff in Street Scene team.</t>
  </si>
  <si>
    <t>Full year effect of  the establishment reducing by one post.</t>
  </si>
  <si>
    <t>Deletion of four administration posts currently covered by agency staff.</t>
  </si>
  <si>
    <t>Delete post of Director of Adult and Social Care and PA</t>
  </si>
  <si>
    <t>Review of the  cost of care to clients under the National Assistance Act 1948- failed asylum seekers and those without recourse to public funds through other legislative routes are entitled to support</t>
  </si>
  <si>
    <t xml:space="preserve">Maximise rent income for supported living properties </t>
  </si>
  <si>
    <t>Adults and Social Care</t>
  </si>
  <si>
    <t>Monies provided in 2004/5 for two years to support and stabilise the Local Taxation and Benefits service and allow time for staff training.</t>
  </si>
  <si>
    <t xml:space="preserve"> Minor savings across various budget areas.</t>
  </si>
  <si>
    <t xml:space="preserve">Increase in hourly charge for homecare </t>
  </si>
  <si>
    <t>Description</t>
  </si>
  <si>
    <t>Proposed Saving</t>
  </si>
  <si>
    <t>2007/08</t>
  </si>
  <si>
    <t>£’000</t>
  </si>
  <si>
    <t>Type of Saving</t>
  </si>
  <si>
    <t>Impact</t>
  </si>
  <si>
    <t>Assessment</t>
  </si>
  <si>
    <t>Details</t>
  </si>
  <si>
    <t>Chief Executive’s Office:</t>
  </si>
  <si>
    <t>Projects and operational budgets</t>
  </si>
  <si>
    <t>Efficiency: Better procurement and service re-prioritisation</t>
  </si>
  <si>
    <t>Not necessary because no policy implications</t>
  </si>
  <si>
    <t>Savings from meetings and various corporate projects.</t>
  </si>
  <si>
    <t>Communications:</t>
  </si>
  <si>
    <t>Increased income generation</t>
  </si>
  <si>
    <t>Income generation</t>
  </si>
  <si>
    <t>This will be generated in Design, Print and the Film Office</t>
  </si>
  <si>
    <t>Reduce use of freelancers</t>
  </si>
  <si>
    <t>Service Rationalisation</t>
  </si>
  <si>
    <t>Work will be distributed amongst current staff</t>
  </si>
  <si>
    <t>Reduction in Member Development Budget</t>
  </si>
  <si>
    <t>Low Priority Service Reduction</t>
  </si>
  <si>
    <t>Marginally less training will be offered to members</t>
  </si>
  <si>
    <t xml:space="preserve">Reduction in recruitment budget </t>
  </si>
  <si>
    <t xml:space="preserve">We are assuming a reduced staff turnover </t>
  </si>
  <si>
    <t>Reduction in equipment and training budget</t>
  </si>
  <si>
    <t>Less will be spent on training staff</t>
  </si>
  <si>
    <t>Human Resources:</t>
  </si>
  <si>
    <t>HR transformation</t>
  </si>
  <si>
    <t>Efficiency:</t>
  </si>
  <si>
    <t>Process engineering</t>
  </si>
  <si>
    <t>To be carried out before implementation</t>
  </si>
  <si>
    <t>Savings will be met from the creation of People’s Centre</t>
  </si>
  <si>
    <t>Legal &amp; Democratic:</t>
  </si>
  <si>
    <t>Reduction in hours for secretarial post</t>
  </si>
  <si>
    <r>
      <t>Not necessary because no policy implications</t>
    </r>
    <r>
      <rPr>
        <sz val="11"/>
        <rFont val="Arial"/>
        <family val="2"/>
      </rPr>
      <t xml:space="preserve"> </t>
    </r>
  </si>
  <si>
    <t>One full time scale 6 post will reduce to 21 hours there should be no adverse impact</t>
  </si>
  <si>
    <t>Reduction in agency costs to support electoral canvass</t>
  </si>
  <si>
    <t>Reduce the number of StreetCare monitoring / ward officers to original number and reorganise the service to relate to the new contract which includes self monitoring by the contractor. This will however impact on support for members in ward working, on door knocking to encourage recycling, and increase turnaround time for abandoned vehicles, graffiti and the reporting of other enviro crime.</t>
  </si>
  <si>
    <t>Do not plant winter bedding and leave the flower beds empty throughout the winter</t>
  </si>
  <si>
    <t>Savings Still to be identified</t>
  </si>
  <si>
    <t>Savings yet to be identified</t>
  </si>
  <si>
    <t xml:space="preserve">Finance  </t>
  </si>
  <si>
    <t>South Kilburn Regeneration</t>
  </si>
  <si>
    <t>Training and development - Reduced use of external consultants/trainers</t>
  </si>
  <si>
    <t>Policy and Development</t>
  </si>
  <si>
    <t>Cemeteries and Mortuary</t>
  </si>
  <si>
    <t>A possible saving has been identified by raising the current intervention level for responsive maintenance; however, these levels comply with recognised good practice and compare favourably with similar London Boroughs. Raising the criteria (currently a 25mm trip for footways, 40mm difference in level for carriageways), would reduce maintenance works and could significantly increase the quantity of accident claims, and reduce our ability to defend them. There has recently been an increase of approximately 10% in demand following the introduction of ward working. The loss of £130k is equivalent to one months expenditure and in simple terms, would reduce the paving stones re-laid by approximately 7,000 m2. The reduction of this budget would result in customer dissatisfaction where work no longer meets the criteria for repair, increased personal injury claims and lower BVPI scores.</t>
  </si>
  <si>
    <t xml:space="preserve">Sports </t>
  </si>
  <si>
    <t>Close Charteris Sports Centre.  The scale of this saving is linked to the agreed £50k growth item for bringing the service in-house.  The closure would cause up to five redundancies and loss of work for a number of staff who work less than 10 hours per week.  There would be adverse impacts on Indicators within the Culture Block of the CPA.  A small capital receipt could be achieved if the site is disposed of (c.500k)</t>
  </si>
  <si>
    <t>Reorganise Waste Management</t>
  </si>
  <si>
    <t>Savings on the Performance Fund in 2007/08 which will reduce resources available to fund improvement initiatives</t>
  </si>
  <si>
    <t>Review of publications</t>
  </si>
  <si>
    <t>Increased advertising income</t>
  </si>
  <si>
    <t>Services are currently provided through Brent Crossroads.  Unit costs have been found to be very high compared with directly provided services.  It is proposed to cease to provide the service via Brent Crossroads and provide it directly to carers.  Carers will be assessed using community care criteria and it is likely that fewer than the current service users will be eligible thus increasing the saving.</t>
  </si>
  <si>
    <t>This reduction is likely to result in the closure of Brent Crossroads: it has already had a substantial cut in its Brent PCT budget.</t>
  </si>
  <si>
    <t>Mental Health:</t>
  </si>
  <si>
    <t>Reduce Out-of-Borough Placements</t>
  </si>
  <si>
    <t>Efficiency: Rationalisation of support</t>
  </si>
  <si>
    <t>It is proposed to return 5 clients from residential care in homes outside of Brent to supported living placements within Brent.  Clients will be supported through existing services.</t>
  </si>
  <si>
    <t>With further investment it should be possible to return more clients to supported living in borough.</t>
  </si>
  <si>
    <t>Increase in rents for supported living tenants.</t>
  </si>
  <si>
    <t>Carried out and issues addressed</t>
  </si>
  <si>
    <t>The higher rent will be subsidised and that it will not significantly create greater problems of benefits dependency.</t>
  </si>
  <si>
    <t>Improve efficiency</t>
  </si>
  <si>
    <t>various</t>
  </si>
  <si>
    <t>The deletion of the post will result in fee earners having to spend more time on non chargeable duties for example research, issuing legal bulletins, compliance with Lexcel and IS0, thereby reducing efficiency and to a certain extent income.</t>
  </si>
  <si>
    <t>Deletion of part time WP officer position within the Democratic Service</t>
  </si>
  <si>
    <t>Deletion of the above post currently vacant.  This is the only secretarial support position within the democratic service.</t>
  </si>
  <si>
    <t>Deletion of this post will mean that the democratic service is dependant on being able to have an ad hoc secretarial service from legal support staff if and when that is available.</t>
  </si>
  <si>
    <t>Increase in internal fees charged from 3% to 4%</t>
  </si>
  <si>
    <t>Efficiency: Better procurement and service re-prioritisation. Savings from meetings and various corporate projects.</t>
  </si>
  <si>
    <t>Reduction in Member Development Budget resulting in marginally less training</t>
  </si>
  <si>
    <t xml:space="preserve">Reduction in recruitment budget, assuming lower staff turnover </t>
  </si>
  <si>
    <t>Reduction in hours for secretarial post. One full time scale 6 post will reduce to 21 hours: there should be no adverse impact.</t>
  </si>
  <si>
    <t>Reduction in spend on 2007/08 canvass. Statutory requirements can still be met. One of saving.</t>
  </si>
  <si>
    <t>Deletion of Housing Lawyer post - the post is currently covered by a locum and the work will be redistributed within the area.</t>
  </si>
  <si>
    <t>Salary reductions Regeneration - reconfiguration of a post from PO4 to SO2 to reflect the needs of the service. Deletion of vacant SO1 post.  Additional full year savings on 2008/09 of £8k.</t>
  </si>
  <si>
    <t>As progress is made towards an '4 star' CPA rating, this will result in fewer inspections and lower inspection fees charged by the Audit Commission.</t>
  </si>
  <si>
    <t>Non renewal of IT equipment in the Democratic Services area</t>
  </si>
  <si>
    <t xml:space="preserve">Cancel spend on updating computers in the Democratic Services area.  This would be a one off saving as updating the equipment would have to then be done in 2008/9.  </t>
  </si>
  <si>
    <t>The equipment will then be 5 years old and there is a risk that by not replacing it systems could break down and operating levels of the officers could be affected.</t>
  </si>
  <si>
    <t>Policy &amp; Regeneration</t>
  </si>
  <si>
    <t>Kilburn Town Centre Manager</t>
  </si>
  <si>
    <t>Bring forward this item from 2008/9 to 2007/8 – part of previously identified 2% savings</t>
  </si>
  <si>
    <t>This post will be ‘out of contract’ by this point.  We feel it does not contribute significantly to our regeneration goals or the Corporate Strategy and therefore does not provide value for money.</t>
  </si>
  <si>
    <t>Harlesden &amp; Stonebridge NRTs operational budget</t>
  </si>
  <si>
    <t>The operational budget for Harlesden &amp; Stonebridge Neighbourhood Renewal Team (excl the £5K training budget). This can be funded through the NRF for 2007-08.</t>
  </si>
  <si>
    <t>Though NRF ends in March 2008, so will become a budget pressure point in 2008/09.</t>
  </si>
  <si>
    <t>One off use of Children's Centres Grant to fund spending in other budgets related to the centres pending opening of new centres.</t>
  </si>
  <si>
    <t xml:space="preserve">Reconifguration of service - This is a target saving to be achieved from the first phase of planned reconfiguration of the service.  Introduction of direct payments and individual budgets coupled with the government's choice agenda is having an influence on service delivery.  The development of schemes such as Partnership with Older People  also emphasises the need for lower cost preventative measures.   The greater flexibility of services and expectations of individuals means that not all settings that have been used up to now will be approriate or affordable in the future and they are currently being reviewed.  Proposals for changes will be reported to the Executive. It is also clear that too many social care clients are in residential settings and there needs to be increased use of supported living accommodation. The target saving also takes account of opportunities to increase effectiveness of procurement of residential and care packages and contract management. </t>
  </si>
  <si>
    <t>Externalisation of the integrated equipment store</t>
  </si>
  <si>
    <t>Reduce budget for pensions - added years cost falling out</t>
  </si>
  <si>
    <t>Day care charges - 67% of clients pay nothing for the service.   For those that do, introduction of a single rate of £16 per hour which is in line with that charged by other boroughs (increased from £14.50 per hour in 2006/07).   All clients who have income which is over pension credit level plus 25% will be charged at this rate except if the charge would result in their income being less than pension credit plus 25%.  In this case the charge would be abated up to the level required to ensure income remains at the pension credit plus 25% threshold.   Consultation on this proposal ends on 8th February.</t>
  </si>
  <si>
    <t>Meals on wheels - currently meals on wheels deliver 13,000 meals a month.   They are cooked in central kitchens, kept warm and delivered to clients' homes.   The saving will be achieved by externalisation of the service which will also lead to provision of fresher meals and provide greater choice.   This saving also includes the impact of increasing charges for meals in 2007/08 from £3 to £3.15 per meal.</t>
  </si>
  <si>
    <t>Temporary Accommodation</t>
  </si>
  <si>
    <t xml:space="preserve">There is an underspend  on temporary accommodation of £800k in 2006/07.   A reduction of 5% in the ceiling above which government will not pay housing benefit subsidy for people in Private Sector Leased  temporary accommodation will remove this and so there will not be on-going savings in 2007/08.  However other measures can be put in place to restrict spending and the £239k budget reduction will be achieved through these. </t>
  </si>
  <si>
    <t>Combination of charges and restricted access to the service (storage and removals) - full year impact of decision taken by the Executive in January 2006</t>
  </si>
  <si>
    <t>HR transformation programme -  principal saving is through better procurement of training which will produce full year saving of £227k.   The balance of savings arise from net effect of creating a more strategic HR resource less reduced costs from rationalisation of HR transactional processes.</t>
  </si>
  <si>
    <t>The authority has responsibility for the enforcement of the workplace smoking ban and in particular the ban in cafes, pubs and restaurants and an additional £60k has been allocated to carry out these duties; however a government grant of £203k for this purpose will enable a net saving to be made. £35k of grant is one-off so reduced savings in future years.</t>
  </si>
  <si>
    <t xml:space="preserve">Additional income from miscellaneous fees and charges increases (health, safety and licensing and environmental health). </t>
  </si>
  <si>
    <t>Review the current management arrangements and identify savings through rationalisation of these structures. Benchmark process across the services to seek economies of scale, simplification, rationalisation of processes and better use of IT and assess the scope for a shared services approach with other West London partners</t>
  </si>
  <si>
    <t>Additional income: Charges for on street parking for stays of over an hour have been increased by 25% while off-street parking for stays of over an hour have also seen significant increases. Visitors annual parking permits have also been increased to £100. Savings offset by free first resident permit which has been introduced for vehicles with engines smaller than 1101cc.</t>
  </si>
  <si>
    <t xml:space="preserve">Parking - Additional Penalty Charge Notice income. PCN and removal charges are being increased from July 2007.  Savings have been calculated net of expected increase in compliance. Allowance has been made for increased income from removals and PCNs related to Wembley events, the change of Wembley to band A category charging, and improvements in collection as a result of improved ticket quality. </t>
  </si>
  <si>
    <t xml:space="preserve">Delete of a Land Charges post </t>
  </si>
  <si>
    <t>Introduction of a fee for bulky waste collections of £25 for up to 5 items.  This would bring Brent into line with other authorities and enable the service to be promoted.  There is a risk of increased fly tipping which would be addressed by targeted work by the Environmental Improvement Team.   The new charge would generate additional income for the borough of £275k each year (net of expected costs from increased fly tipping) and this is included in the 2007/08 budget proposals.   Charging will have implications for the new waste services contract and will require discussion at the Partnership Board for this contract.</t>
  </si>
  <si>
    <t xml:space="preserve">Introduce a £3.50 charge for day care. Consultation on this proposal ends on 8th February.  </t>
  </si>
  <si>
    <t>ADULT SOCIAL CARE</t>
  </si>
  <si>
    <t>HOUSING SERVICES</t>
  </si>
  <si>
    <t xml:space="preserve">Delete Empty Property Grant Surveyor post </t>
  </si>
  <si>
    <t>ONE STOP SHOP</t>
  </si>
  <si>
    <t>SUPPORT SERVICES</t>
  </si>
  <si>
    <t>An increase in fees at Carpenders Park to bring fees to the same level as for in-borough cemeteries has already been agreed</t>
  </si>
  <si>
    <t>Registrars</t>
  </si>
  <si>
    <t>If accommodation can be identified and additional staff recruited the Nationality Checking service can be expanded to deliver increased surpluses. However, concern that as more local authorities start to offer the service the potential market reduces. Waiting times for appointments at the moment stand at 4 weeks and the business seems to only be limited by the number of appointments we can offer.</t>
  </si>
  <si>
    <t>Building Control</t>
  </si>
  <si>
    <t xml:space="preserve">Reduction of administrative support and the deletion of post presently filled by an agency inspector.  This will jeopardise inspection rates and may lead to income loss reducing the available saving  </t>
  </si>
  <si>
    <t>Planning Service</t>
  </si>
  <si>
    <t>Reduce the use of external legal advice .This will impact on the most complex Public Inquiries and the negotiation of s 106 agreements.</t>
  </si>
  <si>
    <t>Delete Land Charges post with risks to performance and fee earning solicitor letter responses</t>
  </si>
  <si>
    <t>Reduce the Food Safety management team by one post redistributing the managerial workload to the two other managers.</t>
  </si>
  <si>
    <t>E&amp;C Directorate</t>
  </si>
  <si>
    <t xml:space="preserve">Recent restructuring has created a post to support service improvement through ICT, improving business processes and delivering increased efficiency.  Deletion of the post will allow savings but will compromise our ability to improve what we do within existing resources across the Directorate </t>
  </si>
  <si>
    <r>
      <t>One support services staff redundancy with impacts being a reduction in admin functions response times (eg pitch and hall bookings), reduced support to customer service (eg telephone answering and Members and public correspondence) and reduced service to finance section.</t>
    </r>
    <r>
      <rPr>
        <sz val="10"/>
        <rFont val="Times New Roman"/>
        <family val="1"/>
      </rPr>
      <t xml:space="preserve"> </t>
    </r>
  </si>
  <si>
    <t xml:space="preserve">Trading Standards </t>
  </si>
  <si>
    <t>Loss of 1 Senior Trading Standards Enforcement Officer with the loss of, typically 350 inspections and 10 prosecutions</t>
  </si>
  <si>
    <t>Transportation Control of Utility Companies</t>
  </si>
  <si>
    <t>Local highway authorities (LHA) have powers under the new roads and street work act 1991 to levy charges and fine statutory undertakers. Local authorities can charge for 10% of sample inspections in each of the following categories; during works, immediately after completion of works and immediately before the expiry of the warranty period. It can also charge for defect inspections arising from non-compliance in sample inspections.  The traffic management act 2004 bolstered the powers of LHAs to ensure traffic keeps moving. Other local authorities have been more successful at generating additional income than Brent.</t>
  </si>
  <si>
    <t xml:space="preserve">Total Savings Agreed </t>
  </si>
  <si>
    <t>Reduce Warden Service</t>
  </si>
  <si>
    <r>
      <t>Reduce the warden service by three teams (figure is net of redundancy costs) The one team still operating will be in Harlesden which is funded by NRF. (subject to NRF funding being available after 31</t>
    </r>
    <r>
      <rPr>
        <vertAlign val="superscript"/>
        <sz val="11"/>
        <rFont val="Times New Roman"/>
        <family val="1"/>
      </rPr>
      <t>st</t>
    </r>
    <r>
      <rPr>
        <sz val="11"/>
        <rFont val="Times New Roman"/>
        <family val="1"/>
      </rPr>
      <t xml:space="preserve"> March 2007.</t>
    </r>
  </si>
  <si>
    <t>Original saving of £300k has been offset by £120k for additional PCSO’s in 2007/08 and 2008/09. This is subject to further discussion at PCG.</t>
  </si>
  <si>
    <t>Reduce footway and carriage way schemes</t>
  </si>
  <si>
    <t>Revenues and Benefits</t>
  </si>
  <si>
    <t xml:space="preserve">Policy &amp; Regeneration </t>
  </si>
  <si>
    <t>Information Technology</t>
  </si>
  <si>
    <t>Northwick Park Golf Course - collection of new rent from the property</t>
  </si>
  <si>
    <t>Project Management Income: charging for staff on ad hoc property projects such as space planning, office moves, lease advice etc.</t>
  </si>
  <si>
    <t>Change council tax direct debit collections from 12 to 10 monthly payments.</t>
  </si>
  <si>
    <t>Increased income generation in design, print and the film office</t>
  </si>
  <si>
    <t>Reduction of IT equipment budget in the Democratic Services area</t>
  </si>
  <si>
    <t>Expected efficiency savings of 5 posts from review in provision of support services following creation of Children and Families Department.</t>
  </si>
  <si>
    <t>Primary Admissions Team</t>
  </si>
  <si>
    <t>Re-organisation of teaching groups to create more cost effective provision</t>
  </si>
  <si>
    <t>This represents 65% of the revenue budget allocation and would result in the loss of approximately 2 or 3 footway upgrades schemes or 4 or 5 carriageway resurfacing schemes. This would result in loss of improvement to highway network, and reduced highway condition related BVPI scores and lower London –wide rating. Significant increases in funding for highway improvements in recent years have helped to reduce the number of accident claims against the Council from 378 in 2003/4 to 229 in 2005/6. These works also have an important regeneration value and improve the public perception of the Borough.  This is likely to result in increased personal injury claims and a reduction in the overall condition of the network with lower customer satisfaction.</t>
  </si>
  <si>
    <t>(E&amp;C agreed to consider further capitalisation as significant savings on material costs not possible)</t>
  </si>
  <si>
    <t>Libraries, Arts &amp; Heritage</t>
  </si>
  <si>
    <t>Closure of Welsh Harp EEC</t>
  </si>
  <si>
    <t>(E&amp;C to review potential for further charges)</t>
  </si>
  <si>
    <t>The role and operation of libraries</t>
  </si>
  <si>
    <r>
      <t>-</t>
    </r>
    <r>
      <rPr>
        <sz val="7"/>
        <rFont val="Times New Roman"/>
        <family val="1"/>
      </rPr>
      <t xml:space="preserve">          </t>
    </r>
    <r>
      <rPr>
        <sz val="11"/>
        <rFont val="Times New Roman"/>
        <family val="1"/>
      </rPr>
      <t>Overlap between Harlesden Library/Harlesden One Stop Shop</t>
    </r>
  </si>
  <si>
    <r>
      <t>-</t>
    </r>
    <r>
      <rPr>
        <sz val="7"/>
        <rFont val="Times New Roman"/>
        <family val="1"/>
      </rPr>
      <t xml:space="preserve">          </t>
    </r>
    <r>
      <rPr>
        <sz val="11"/>
        <rFont val="Times New Roman"/>
        <family val="1"/>
      </rPr>
      <t>Overlap between BACES/Harlesden One Stop Shop</t>
    </r>
  </si>
  <si>
    <t xml:space="preserve"> - Consider use of volunteers for Sunday staffing of libraries referred to Housing and Community Care Star Chamber.</t>
  </si>
  <si>
    <t xml:space="preserve"> (Not possible in London)</t>
  </si>
  <si>
    <t>Charging for bulky waste services</t>
  </si>
  <si>
    <t>Many other boroughs charge for their bulky waste service.  At present the service in Brent is not advertised widely because of the risk that demand would exceed budget provision.  Introduction of cost recovery charges would allow us to promote the service which would then be cost neutral.  The saving is net of expected costs from any increase in fly tipping.</t>
  </si>
  <si>
    <t>Total of Savings where action is required</t>
  </si>
  <si>
    <t>Savings Not Agreed</t>
  </si>
  <si>
    <t>Reduce Traffic team</t>
  </si>
  <si>
    <t>Older People:</t>
  </si>
  <si>
    <t>Meals on Wheels – Change cooking</t>
  </si>
  <si>
    <t>Efficiency: better procurement</t>
  </si>
  <si>
    <t>Detail of savings proposal: Currently meals on wheels deliver 13,000 meals a month.  They are cooked in central kitchens, kept warm and delivered to clients’ homes.</t>
  </si>
  <si>
    <t xml:space="preserve">It is proposed to externalise this service.  This will save money, provide a fresher meal and provide greater choice of meal. </t>
  </si>
  <si>
    <t xml:space="preserve">There is a well-established market of meals providers and prices in other boroughs give a guide to likely tender prices.  </t>
  </si>
  <si>
    <t>The existing service will appear similar to existing service users.</t>
  </si>
  <si>
    <t>Savings of £318k in 2008/09.</t>
  </si>
  <si>
    <t>Physical Disabilities:</t>
  </si>
  <si>
    <t>New Millennium Day Centre: End Provision of Hot Meals</t>
  </si>
  <si>
    <t>Hot meals are currently served to (approximately 18) centre users, provided from the centre’s kitchen.  Users pay the established price for the meals.</t>
  </si>
  <si>
    <t xml:space="preserve">It is proposed to replace meals cooked on the premises with meals provided by meals on wheels. </t>
  </si>
  <si>
    <t>Increased take-up of Direct Payments for Care</t>
  </si>
  <si>
    <t>Increase use of Direct Payments for Care and reduce direct provision of homecare by 300 hours per week.  Saving is generated because cost of one hour of homecare is higher than the payment for one hour under the Direct Payment for Care scheme.</t>
  </si>
  <si>
    <t>Re-provision of carers’ services</t>
  </si>
  <si>
    <t xml:space="preserve">Efficiency: better procurement </t>
  </si>
  <si>
    <t>Streetcare</t>
  </si>
  <si>
    <t>Delete 1 post - either from Housing Advice Service, the lettings Team or the Tenancy Protection Team. Could cost more than it saves due to impact on TA budget. £34k saving added to Income generation by maximising BDL and PLA rents.</t>
  </si>
  <si>
    <t>Advice Centres</t>
  </si>
  <si>
    <t>Deductions in the grant payable to the CAB (£32k) and BCLC (£23k)</t>
  </si>
  <si>
    <t>Total Savings Not Agreed</t>
  </si>
  <si>
    <t xml:space="preserve">Total Savings Proposed </t>
  </si>
  <si>
    <t>2007-08 Budget Star Chambers</t>
  </si>
  <si>
    <t>Summary of 5% Savings Options</t>
  </si>
  <si>
    <t>Central Units 2007-08 Budget</t>
  </si>
  <si>
    <t>5% savings options following December Star Chambers</t>
  </si>
  <si>
    <t>Finance &amp; Corporate Resources 2007-08 Budget</t>
  </si>
  <si>
    <t xml:space="preserve">Children &amp; Families 2007-08 Budget </t>
  </si>
  <si>
    <t xml:space="preserve">Environment &amp; Culture 2007-08 Budget  </t>
  </si>
  <si>
    <t xml:space="preserve">Housing &amp; Community Care 2007-08 Budget </t>
  </si>
  <si>
    <t>2010/2011</t>
  </si>
  <si>
    <t>Reduction in interest rates leading to surplus on spend to save scheme repayments.</t>
  </si>
  <si>
    <t>Self-funding of 3 procurement posts through fees and contract savings obtained as a result of improved processes.</t>
  </si>
  <si>
    <t>Additional rents through stricter credit control and a raising of the lettings targets.</t>
  </si>
  <si>
    <t>Support Services</t>
  </si>
  <si>
    <t>overall</t>
  </si>
  <si>
    <t>2006/2007</t>
  </si>
  <si>
    <t>2007/2008</t>
  </si>
  <si>
    <t>£'000</t>
  </si>
  <si>
    <t>ANALYSIS OF SAVINGS</t>
  </si>
  <si>
    <t>Unit</t>
  </si>
  <si>
    <t>SERVICE AREA:  CORPORATE</t>
  </si>
  <si>
    <t>TOTAL</t>
  </si>
  <si>
    <t xml:space="preserve"> </t>
  </si>
  <si>
    <t>Corporate Landlord Account: reduce costs, minimise voids further, increase income from commercial rents and from fee income.</t>
  </si>
  <si>
    <t>Saving following end of early retirement provision for former staff member.</t>
  </si>
  <si>
    <t>Review 2nd year expenditure for new Licensing Act 2003, removing start up costs and restructuring ongoing operational expenditure.</t>
  </si>
  <si>
    <t>Increased income from better management and performance of the Parking Account</t>
  </si>
  <si>
    <t>Achievable through pro-rata reduction in all budget headings.</t>
  </si>
  <si>
    <t>Charging Hyde Housing Association for rental space and administration within the unit’s existing accommodation</t>
  </si>
  <si>
    <t>More productive use of staff time</t>
  </si>
  <si>
    <t>Post currently covered by locum and the work will be redistributed within the area.</t>
  </si>
  <si>
    <t>Policy &amp; Regeneration:</t>
  </si>
  <si>
    <t>Salary reductions Regeneration</t>
  </si>
  <si>
    <t xml:space="preserve">Reconfiguration of a post from PO4 to SO2 [Policy &amp; Projects Officer] to reflect the needs of the service. Deletion of vacant SO1 post. Additional full year savings in 2008/09 of £8k </t>
  </si>
  <si>
    <t>Reduced fees</t>
  </si>
  <si>
    <t>As progress is made towards an 'Excellent' CPA rating, this will result in fewer inspections and the burden of inspection fees charged by the Audit Commission will decrease. Additional savings of £30k (2008/09) and £14k (2009/10).</t>
  </si>
  <si>
    <t>Best Value Specialist Training</t>
  </si>
  <si>
    <t>Restrict sports pitches available for non-priority sports eg bowling. Impact will be closure of 3 of 6 Borough facilities including Woodcock Park which may be able to self manage. Reduced physical presence in parks [security], reduced public facility, reduced aesthetic appearance</t>
  </si>
  <si>
    <t>Reduce Grounds Maintenance standards across the parks estate with slower response rate, reduction in aesthetic appearance of parks and open spaces, reduced physical presence and security, and a likely increase in complaints and reduction in customer satisfaction</t>
  </si>
  <si>
    <t>Planning Enforcement</t>
  </si>
  <si>
    <t>Deletion of one planning enforcement officer leading to a reduced capacity to initiate planning enforcement cases and longer lead times before effective remedies can be found.  Stricter criteria for taking formal action may nbe necessary.</t>
  </si>
  <si>
    <t>General staffing reductions with risks to performance levels, s106 negotiations and Planning Delivery Grant</t>
  </si>
  <si>
    <t>Brent’s programme of community festivals currently includes two festivals for the Hindu community: Diwali, funded from the Festivals budget and Navratri funded via grant funds to the Brent Hindu Council. Only the Hindu community has two festivals funded by the Council. The proposal is to end funding of Navratri saving £40k of the £68k grant and to increase funding to other community festivals with the balance of the grant.</t>
  </si>
  <si>
    <t>Reduce opening hours at 4 libraries (Bar, Cri, Ken, Nea) to 29 hrs per week inc redundancy costs</t>
  </si>
  <si>
    <t>Reduce library stock fund to 480K with consequential risks to CPA Indicators, and credibility of the library service</t>
  </si>
  <si>
    <r>
      <t>Savings Agreed ( Included in 1</t>
    </r>
    <r>
      <rPr>
        <b/>
        <vertAlign val="superscript"/>
        <sz val="11"/>
        <color indexed="8"/>
        <rFont val="Times New Roman"/>
        <family val="1"/>
      </rPr>
      <t>st</t>
    </r>
    <r>
      <rPr>
        <b/>
        <sz val="11"/>
        <color indexed="8"/>
        <rFont val="Times New Roman"/>
        <family val="1"/>
      </rPr>
      <t xml:space="preserve"> reading)</t>
    </r>
  </si>
  <si>
    <t>Homecare – all client groups</t>
  </si>
  <si>
    <t>Implement a single hourly charge for domiciliary care services of £16 per hour.  This follows the pattern proposed by Harrow Council.  It would remove the current subsidised rate for homecare used in Brent of £5.30 per hour, and increase the maximum hourly rate for clients who pay full charges from £14.50 per hour.</t>
  </si>
  <si>
    <t>Housing Client</t>
  </si>
  <si>
    <t>Miscellaneous operational savings</t>
  </si>
  <si>
    <t>Voluntary Sector</t>
  </si>
  <si>
    <t>Deletion of administrative post in the Voluntary Sector Team</t>
  </si>
  <si>
    <t>( replacement saving for 2% saving presented to September Executive)</t>
  </si>
  <si>
    <t xml:space="preserve">IT budget </t>
  </si>
  <si>
    <t>This will reduce available budget. £12k has already been taken. This will seriously impact on IT development, system upgrades, maintenance and service delivery. This will also impact on the development of the IT Strategy, home working, e government targets, and planned IT replacement cycle.</t>
  </si>
  <si>
    <t>Private Housing Services</t>
  </si>
  <si>
    <t>Reduce spending on PHIU HMO Licensing SLA</t>
  </si>
  <si>
    <t>Most assessment will take place in 2006-07, resulting in fewer new licenses but more policing of conditions in 2007-08. We pay for the PHIU SLA on a piece work basis.</t>
  </si>
  <si>
    <t>Reduction in Legal Fees Budget</t>
  </si>
  <si>
    <t>All client groups</t>
  </si>
  <si>
    <t>People Centre</t>
  </si>
  <si>
    <t>Clients moved into lower cost placements in Brent.</t>
  </si>
  <si>
    <t>A long running expensive court case is expected to conclude this year, and therefore next year the legal budget can be reduced. However, if the case does not conclude in 2006-07, this saving would not be deliverable. Note impact on Legal Services.</t>
  </si>
  <si>
    <t>Affordable Housing Development</t>
  </si>
  <si>
    <t>Delete Admin Officer Post. This would produce £8k in 07-08 and £12k in the following years.</t>
  </si>
  <si>
    <t xml:space="preserve">Achievable through pro-rata reduction in all budget headings. </t>
  </si>
  <si>
    <t>Overheads</t>
  </si>
  <si>
    <t>Reduction in accommodation budget</t>
  </si>
  <si>
    <t>Policy and Research</t>
  </si>
  <si>
    <t>Reduce HIP budget by £1k and delete IT and admin officer post (£14k)</t>
  </si>
  <si>
    <t>South Kilburn</t>
  </si>
  <si>
    <t>Charging Hyde Housing Association for rental space and administration within the unit’s existing accommodation  - £4k, charge BHP for tenants participation running costs (meeting spaces, stationery and mail-outs) - £1k and efficiency savings of £3k.</t>
  </si>
  <si>
    <t>Delete Empty Property Grant Surveyor Post - £45k</t>
  </si>
  <si>
    <t>The demand for DFG's continues to increase. To satisfy the demand and balance the budget, the EPG programme needs to be reduced, removing the need for this post. The Capital decisions already taken undermine the Council's commitments in the existing Housing Strategy and the draft Corporate Strategy Action Plan to bring empty properties back into use. If more capital were made available,  then would we need this Surveyor post.</t>
  </si>
  <si>
    <t>The council needs Nomination Rights to Properties brought back into use with EP Grants to reduce the need to place homeless people in expensive B&amp;B's.</t>
  </si>
  <si>
    <t xml:space="preserve"> Savings where further action is required</t>
  </si>
  <si>
    <t>One Stop Shop</t>
  </si>
  <si>
    <t>Closure of Kilburn Local one Stop Service. Close Kilburn OSS reception and face to face advice service. This option would be subject to consultation with customers and partners. There would be redundancy costs (not taken into account). Dependant upon notice required by landlord, full year savings may not be achievable in 2007-08 - £327k.</t>
  </si>
  <si>
    <t>Proposal 2 - Cease Welfare Benefits Take Up Service - this will have implications for the organisations Benefits strategy - £43k.</t>
  </si>
  <si>
    <t>( This area is to be reviewed as part of the Customer Care Review)</t>
  </si>
  <si>
    <t xml:space="preserve">Adult Social Care </t>
  </si>
  <si>
    <t>Review</t>
  </si>
  <si>
    <t xml:space="preserve"> -  the extent to which direct payments can be used</t>
  </si>
  <si>
    <t xml:space="preserve"> -  review day centres with a view to running them externally)</t>
  </si>
  <si>
    <t>Adult Social Care – Eligibility Criteria</t>
  </si>
  <si>
    <t>Current services are supplied to clients who meet substantial and critical bands in the national care criteria.  Grants to voluntary organisations are not given on the basis that services will meet eligibility criteria.</t>
  </si>
  <si>
    <t>Slippage in recruitment to new posts.</t>
  </si>
  <si>
    <t>Revised mobile phone contract which will provide cheaper calls and no monthly charges. It will be mandatory for all services obtaining new mobiles</t>
  </si>
  <si>
    <t>Reduction in the cost of purchasing software licences by reviewing usage. The council has obtained a tool with enables it to identify which licences have not been used for the past 12 months, enabling them to be recycled for use by other users.</t>
  </si>
  <si>
    <t>Expansion of Automated Call Distribution across telephone system.  This is central savings - there will be savings in services as well which will be used to fund expansion as part of the IT invest to save proposals.</t>
  </si>
  <si>
    <t>Saving on accommodation costs of electoral services by redefining basement storage in the Town Hall and transfer of the members' dispatch room to existing office space on the first floor</t>
  </si>
  <si>
    <t>Criminal Records Bureau checks carried out for schools to be recharged to them</t>
  </si>
  <si>
    <t>Return clients in borough</t>
  </si>
  <si>
    <t>Revised insurance arrangements including administration.</t>
  </si>
  <si>
    <t>Communications</t>
  </si>
  <si>
    <t>Chief Executive’s Office</t>
  </si>
  <si>
    <t>Reduction in maintenance costs (Commercial Portfolio)</t>
  </si>
  <si>
    <t>Northwick Park Golf Course</t>
  </si>
  <si>
    <t>Assignment of Capita lease to the Council</t>
  </si>
  <si>
    <r>
      <t xml:space="preserve">thus reducing payment of the management fee for the Brent House site. </t>
    </r>
    <r>
      <rPr>
        <b/>
        <sz val="11"/>
        <rFont val="Times New Roman"/>
        <family val="1"/>
      </rPr>
      <t>( This savings is no longer possible but will be replaced by an alternative saving)</t>
    </r>
  </si>
  <si>
    <t>Reduce the maintenance budget (Corporate Landlord)</t>
  </si>
  <si>
    <t>Used for major ad hoc repairs on the corporate landlord account due to major maintenance items being covered by the backlog maintenance capital programme.  This saving is subject to the capital programme remaining at the rate previously agreed.</t>
  </si>
  <si>
    <t>Access Consultants</t>
  </si>
  <si>
    <t>Contract with Vectra ends September 2007 budget is currently £35k.  Access consultancy will in future be paid by Service Areas, remaining budget allows for hourly charge advice on P&amp;A managed projects.</t>
  </si>
  <si>
    <t>Project Management Income</t>
  </si>
  <si>
    <t>Charging for staff on ad hoc property projects such as space planning, office moves, lease advice etc.</t>
  </si>
  <si>
    <t>Information Technology Unit</t>
  </si>
  <si>
    <t>E-mail exchange</t>
  </si>
  <si>
    <t>Savings on Lotus Notes licenses</t>
  </si>
  <si>
    <t>Convergence of voice and data lines</t>
  </si>
  <si>
    <t>Expansion of ACD across telephone system</t>
  </si>
  <si>
    <t>Unit taking over external contract for Library ITU.</t>
  </si>
  <si>
    <t>This figure has been revised has been revised from £150k.</t>
  </si>
  <si>
    <t>Savings of £46k in 2007/08 and £90k from 2008/09</t>
  </si>
  <si>
    <t>Budget adjustment required.</t>
  </si>
  <si>
    <t>Procurement &amp; Risk Management</t>
  </si>
  <si>
    <t>Revised insurance arrangements including administration</t>
  </si>
  <si>
    <t>Setting up London Boroughs Mutual Insurance Facility</t>
  </si>
  <si>
    <t>Self-funding of 3 procurement posts through fees and</t>
  </si>
  <si>
    <t>contract savings obtained as a result of improved</t>
  </si>
  <si>
    <t>processes</t>
  </si>
  <si>
    <t>Revenue &amp; Benefits</t>
  </si>
  <si>
    <t>Change DD from 12 to 10 monthly payments</t>
  </si>
  <si>
    <t>This would have a cashflow benefit by obtaining Council Tax payments earlier from DD payers – with less DD transactions over the year.</t>
  </si>
  <si>
    <t>Increase summons costs from £95 to £110 around</t>
  </si>
  <si>
    <t xml:space="preserve"> London median. </t>
  </si>
  <si>
    <t>Transfer some support work offshore</t>
  </si>
  <si>
    <t>Total Savings Agreed</t>
  </si>
  <si>
    <t>A range of reductions have been discussed with Capita</t>
  </si>
  <si>
    <t>which they will seek to cost.  They include:</t>
  </si>
  <si>
    <r>
      <t>·</t>
    </r>
    <r>
      <rPr>
        <sz val="7"/>
        <rFont val="Times New Roman"/>
        <family val="1"/>
      </rPr>
      <t xml:space="preserve">         </t>
    </r>
    <r>
      <rPr>
        <sz val="11"/>
        <rFont val="Times New Roman"/>
        <family val="1"/>
      </rPr>
      <t>Use of Coventry call-centre for overflow work</t>
    </r>
  </si>
  <si>
    <r>
      <t>·</t>
    </r>
    <r>
      <rPr>
        <sz val="7"/>
        <rFont val="Times New Roman"/>
        <family val="1"/>
      </rPr>
      <t xml:space="preserve">         </t>
    </r>
    <r>
      <rPr>
        <sz val="11"/>
        <rFont val="Times New Roman"/>
        <family val="1"/>
      </rPr>
      <t>Review of disaster recovery arrangements</t>
    </r>
  </si>
  <si>
    <r>
      <t>·</t>
    </r>
    <r>
      <rPr>
        <sz val="7"/>
        <rFont val="Times New Roman"/>
        <family val="1"/>
      </rPr>
      <t xml:space="preserve">         </t>
    </r>
    <r>
      <rPr>
        <sz val="11"/>
        <rFont val="Times New Roman"/>
        <family val="1"/>
      </rPr>
      <t>Reduced printing and postage</t>
    </r>
  </si>
  <si>
    <r>
      <t>Change of pay date for salary from 15</t>
    </r>
    <r>
      <rPr>
        <vertAlign val="superscript"/>
        <sz val="11"/>
        <color indexed="8"/>
        <rFont val="Times New Roman"/>
        <family val="1"/>
      </rPr>
      <t>th</t>
    </r>
    <r>
      <rPr>
        <sz val="11"/>
        <color indexed="8"/>
        <rFont val="Times New Roman"/>
        <family val="1"/>
      </rPr>
      <t xml:space="preserve"> of the month to the end of the month.</t>
    </r>
  </si>
  <si>
    <t>Proposed transfer of wardens' service to safer neighbourhood team will lead to management saving.   Manager duties currently combined with responsibility for 24 hour control room service so only part of a post saved.</t>
  </si>
  <si>
    <t xml:space="preserve">Reduction in one support service  post. </t>
  </si>
  <si>
    <t>Reduced use of external legal advice.  There is a potential impact on ability to secure Section 106 income which will be closely monitored.</t>
  </si>
  <si>
    <t>Combination of re-organisation of service and review of split of cost between the General Fund and the Dedicated Schools Budget.</t>
  </si>
  <si>
    <t>Closure of the counter service for cashiers at the Town Hall. This reflects reduced volumes of activity as a result of people increasingly using non-cash forms of payment and availability of other payment facilities such as PayPoint.  The saving includes impact of Saturday closure in the current financial year which has been achieved by deletion of vacant posts.  Closure of the counter service on other days would mean loss of a further 2.5 posts.  Options for implementation of this are being reviewed.</t>
  </si>
  <si>
    <t>Application of the verification framework reserve to meet costs in 2007/08 - this is a one off saving.</t>
  </si>
  <si>
    <t>Loss of the Kilburn Town Centre Manager post - this post will be 'out of contract' and does not contribute significantly to our regeneration goals or the Corporate Strategy.</t>
  </si>
  <si>
    <t>Ceasing production of the ward newsletters (113+79 brought forward into 2006/07). This is the full cost of £211k less £22k of unavoidable staff costs.</t>
  </si>
  <si>
    <t xml:space="preserve">Deletion of Quality and Information officer post (currently filled by person on a temporary contract). </t>
  </si>
  <si>
    <t>Deletion of part time Word Processing officer position within the Democratic Service - deletion will mean that the democratic service is dependent on being able to have an ad hoc secretarial service from legal support staff if and when it is available.</t>
  </si>
  <si>
    <t>Process Re-engineering: Transfer Housing Benefit (HB) cheque payments to BACs resulting in reduced bank charges. Security and speed of payments to HB payments before they become available to pay rental liabilities.</t>
  </si>
  <si>
    <t>Reduction in HB subsidy loss / Increase of overpayment recovery level - possible additional staffing costs in overpayment recovery section, which would be outweighed by additional income collected.</t>
  </si>
  <si>
    <t>Staffing costs - mini restructure, lose one post overall and reduce the use of freelance staff.</t>
  </si>
  <si>
    <t>Reduction in agency costs to support electoral canvass. Permanent staff members should be able to absorb work though there may be an adverse impact during the canvass period.</t>
  </si>
  <si>
    <t>Reduction in equipment and training budget - resulting in marginally less training.</t>
  </si>
  <si>
    <t>Finance and Performance</t>
  </si>
  <si>
    <t>Part-time vacant accountancy post not filled</t>
  </si>
  <si>
    <t>Communication and Student support</t>
  </si>
  <si>
    <t>Council no longer supports bus fares for pupils under 16 years of age.</t>
  </si>
  <si>
    <t>Reducing storage costs by moving items to Bridge Park.</t>
  </si>
  <si>
    <t>Chesterfield House Lead Tenant</t>
  </si>
  <si>
    <t>Savings from efficiency review of facilities management.</t>
  </si>
  <si>
    <t>Early Years</t>
  </si>
  <si>
    <t>General efficiency savings through improved procurement.</t>
  </si>
  <si>
    <t>Music Service</t>
  </si>
  <si>
    <t>Move to alternative accommodation in CSD from Claremont High School (subject to further review).</t>
  </si>
  <si>
    <t>Excluded pupils</t>
  </si>
  <si>
    <t>Education Welfare</t>
  </si>
  <si>
    <t>Use of alternative funding</t>
  </si>
  <si>
    <t>SEN</t>
  </si>
  <si>
    <t xml:space="preserve">More in-Borough placement of SEN pupils, coupled with funding from PCT in relation to their placement responsibilities. </t>
  </si>
  <si>
    <t>Family Support</t>
  </si>
  <si>
    <t>Reduction in residential placement costs through appointment of contracts manager to enhance value for money and adopt robust approach to placement prices.</t>
  </si>
  <si>
    <t>Reduction in salary costs through recruitment of permanent staff following recruitment campaign in 2005/6.</t>
  </si>
  <si>
    <t>Reduction in agency staff costs through proposed use of vendor managed service.</t>
  </si>
  <si>
    <t>New Contract.  Trust status therefore do not have to pay NNDR (contingent on Trust status of contractor).</t>
  </si>
  <si>
    <t>Reduction in sack based collections for organic waste following extension of bin based collections.</t>
  </si>
  <si>
    <t>Libraries</t>
  </si>
  <si>
    <t>Savings through leasing arrangement for new ICT equipment.</t>
  </si>
  <si>
    <t>Improved efficiency in food safety.</t>
  </si>
  <si>
    <t>Efficiency savings in operational budgets.</t>
  </si>
  <si>
    <t>Capitalisation of major footway schemes.</t>
  </si>
  <si>
    <t>One Stop Shop salary</t>
  </si>
  <si>
    <t>Salary saving of one post.</t>
  </si>
  <si>
    <t>Vacant permanent positions covered by temporary staff for six months.</t>
  </si>
  <si>
    <t xml:space="preserve">Policy and Research unit:Energy Solutions </t>
  </si>
  <si>
    <t>Reduction in Purchasing budgets</t>
  </si>
  <si>
    <t>Housing Resource Centre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</si>
</sst>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0;\(#,##0\)"/>
    <numFmt numFmtId="166" formatCode="####/####"/>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s>
  <fonts count="24">
    <font>
      <sz val="10"/>
      <name val="Arial"/>
      <family val="0"/>
    </font>
    <font>
      <b/>
      <sz val="10"/>
      <name val="Arial"/>
      <family val="2"/>
    </font>
    <font>
      <b/>
      <sz val="12"/>
      <name val="Arial"/>
      <family val="2"/>
    </font>
    <font>
      <sz val="12"/>
      <name val="Arial"/>
      <family val="2"/>
    </font>
    <font>
      <sz val="8"/>
      <name val="Arial"/>
      <family val="0"/>
    </font>
    <font>
      <sz val="10"/>
      <name val="Times New Roman"/>
      <family val="1"/>
    </font>
    <font>
      <sz val="12"/>
      <name val="Times New Roman"/>
      <family val="1"/>
    </font>
    <font>
      <b/>
      <sz val="12"/>
      <name val="Times New Roman"/>
      <family val="1"/>
    </font>
    <font>
      <sz val="11"/>
      <name val="Arial"/>
      <family val="2"/>
    </font>
    <font>
      <sz val="11"/>
      <color indexed="8"/>
      <name val="Arial"/>
      <family val="2"/>
    </font>
    <font>
      <b/>
      <sz val="11"/>
      <name val="Arial"/>
      <family val="2"/>
    </font>
    <font>
      <sz val="7"/>
      <name val="Times New Roman"/>
      <family val="1"/>
    </font>
    <font>
      <b/>
      <sz val="11"/>
      <name val="Times New Roman"/>
      <family val="1"/>
    </font>
    <font>
      <sz val="11"/>
      <name val="Times New Roman"/>
      <family val="1"/>
    </font>
    <font>
      <b/>
      <sz val="11"/>
      <color indexed="8"/>
      <name val="Times New Roman"/>
      <family val="1"/>
    </font>
    <font>
      <sz val="11"/>
      <color indexed="8"/>
      <name val="Times New Roman"/>
      <family val="1"/>
    </font>
    <font>
      <vertAlign val="superscript"/>
      <sz val="11"/>
      <name val="Times New Roman"/>
      <family val="1"/>
    </font>
    <font>
      <sz val="11"/>
      <name val="Symbol"/>
      <family val="1"/>
    </font>
    <font>
      <vertAlign val="superscript"/>
      <sz val="11"/>
      <color indexed="8"/>
      <name val="Times New Roman"/>
      <family val="1"/>
    </font>
    <font>
      <b/>
      <sz val="10"/>
      <name val="Times New Roman"/>
      <family val="1"/>
    </font>
    <font>
      <b/>
      <vertAlign val="superscript"/>
      <sz val="11"/>
      <color indexed="8"/>
      <name val="Times New Roman"/>
      <family val="1"/>
    </font>
    <font>
      <i/>
      <sz val="11"/>
      <name val="Times New Roman"/>
      <family val="1"/>
    </font>
    <font>
      <sz val="14"/>
      <name val="Times New Roman"/>
      <family val="1"/>
    </font>
    <font>
      <sz val="10"/>
      <color indexed="8"/>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79">
    <xf numFmtId="0" fontId="0" fillId="0" borderId="0" xfId="0" applyAlignment="1">
      <alignment/>
    </xf>
    <xf numFmtId="0" fontId="0" fillId="0" borderId="0" xfId="0" applyFont="1" applyAlignment="1">
      <alignment/>
    </xf>
    <xf numFmtId="0" fontId="2" fillId="0" borderId="0" xfId="0" applyFont="1" applyAlignment="1">
      <alignment/>
    </xf>
    <xf numFmtId="0" fontId="1" fillId="0" borderId="1" xfId="0" applyFont="1" applyBorder="1" applyAlignment="1">
      <alignment/>
    </xf>
    <xf numFmtId="0" fontId="1" fillId="0" borderId="0" xfId="0" applyFont="1" applyAlignment="1">
      <alignment/>
    </xf>
    <xf numFmtId="0" fontId="1" fillId="0" borderId="2" xfId="0" applyFont="1" applyBorder="1" applyAlignment="1">
      <alignment/>
    </xf>
    <xf numFmtId="0" fontId="1" fillId="0" borderId="2" xfId="0" applyFont="1" applyBorder="1" applyAlignment="1">
      <alignment horizontal="center"/>
    </xf>
    <xf numFmtId="0" fontId="1" fillId="0" borderId="3" xfId="0" applyFont="1" applyBorder="1" applyAlignment="1">
      <alignment/>
    </xf>
    <xf numFmtId="165" fontId="0" fillId="0" borderId="1" xfId="0" applyNumberFormat="1" applyBorder="1" applyAlignment="1">
      <alignment/>
    </xf>
    <xf numFmtId="165" fontId="0" fillId="0" borderId="0" xfId="0" applyNumberFormat="1" applyAlignment="1">
      <alignment/>
    </xf>
    <xf numFmtId="165" fontId="1" fillId="0" borderId="2" xfId="0" applyNumberFormat="1" applyFont="1" applyBorder="1" applyAlignment="1">
      <alignment horizontal="center"/>
    </xf>
    <xf numFmtId="165" fontId="1" fillId="0" borderId="0" xfId="0" applyNumberFormat="1" applyFont="1" applyAlignment="1">
      <alignment horizontal="center"/>
    </xf>
    <xf numFmtId="165" fontId="0" fillId="0" borderId="3" xfId="0" applyNumberFormat="1" applyBorder="1" applyAlignment="1">
      <alignment/>
    </xf>
    <xf numFmtId="165" fontId="0" fillId="0" borderId="4" xfId="0" applyNumberFormat="1" applyBorder="1" applyAlignment="1">
      <alignment vertical="top"/>
    </xf>
    <xf numFmtId="165" fontId="0" fillId="0" borderId="0" xfId="0" applyNumberFormat="1" applyAlignment="1">
      <alignment vertical="top"/>
    </xf>
    <xf numFmtId="164" fontId="2" fillId="0" borderId="0" xfId="19" applyNumberFormat="1" applyFont="1">
      <alignment/>
      <protection/>
    </xf>
    <xf numFmtId="164" fontId="0" fillId="0" borderId="0" xfId="19" applyNumberFormat="1">
      <alignment/>
      <protection/>
    </xf>
    <xf numFmtId="164" fontId="0" fillId="0" borderId="1" xfId="19" applyNumberFormat="1" applyBorder="1">
      <alignment/>
      <protection/>
    </xf>
    <xf numFmtId="164" fontId="1" fillId="0" borderId="2" xfId="19" applyNumberFormat="1" applyFont="1" applyBorder="1" applyAlignment="1">
      <alignment horizontal="center"/>
      <protection/>
    </xf>
    <xf numFmtId="164" fontId="1" fillId="0" borderId="0" xfId="19" applyNumberFormat="1" applyFont="1" applyAlignment="1">
      <alignment horizontal="center"/>
      <protection/>
    </xf>
    <xf numFmtId="164" fontId="0" fillId="0" borderId="3" xfId="19" applyNumberFormat="1" applyBorder="1">
      <alignment/>
      <protection/>
    </xf>
    <xf numFmtId="164" fontId="3" fillId="0" borderId="0" xfId="19" applyNumberFormat="1" applyFont="1">
      <alignment/>
      <protection/>
    </xf>
    <xf numFmtId="164" fontId="2" fillId="0" borderId="0" xfId="19" applyNumberFormat="1" applyFont="1" applyAlignment="1">
      <alignment vertical="center"/>
      <protection/>
    </xf>
    <xf numFmtId="164" fontId="2" fillId="0" borderId="0" xfId="0" applyNumberFormat="1" applyFont="1" applyAlignment="1">
      <alignment/>
    </xf>
    <xf numFmtId="164" fontId="0" fillId="0" borderId="0" xfId="0" applyNumberFormat="1" applyAlignment="1">
      <alignment/>
    </xf>
    <xf numFmtId="164" fontId="0" fillId="0" borderId="1" xfId="0" applyNumberFormat="1" applyBorder="1" applyAlignment="1">
      <alignment/>
    </xf>
    <xf numFmtId="164" fontId="1" fillId="0" borderId="2" xfId="0" applyNumberFormat="1" applyFont="1" applyBorder="1" applyAlignment="1">
      <alignment horizontal="center"/>
    </xf>
    <xf numFmtId="164" fontId="1" fillId="0" borderId="0" xfId="0" applyNumberFormat="1" applyFont="1" applyAlignment="1">
      <alignment horizontal="center"/>
    </xf>
    <xf numFmtId="164" fontId="0" fillId="0" borderId="3" xfId="0" applyNumberFormat="1" applyBorder="1" applyAlignment="1">
      <alignment vertical="top"/>
    </xf>
    <xf numFmtId="164" fontId="1" fillId="0" borderId="0" xfId="0" applyNumberFormat="1" applyFont="1" applyAlignment="1">
      <alignment vertical="center"/>
    </xf>
    <xf numFmtId="0" fontId="0" fillId="0" borderId="4" xfId="0" applyFont="1" applyBorder="1" applyAlignment="1">
      <alignment vertical="top" wrapText="1"/>
    </xf>
    <xf numFmtId="0" fontId="0" fillId="0" borderId="4" xfId="0" applyFont="1" applyFill="1" applyBorder="1" applyAlignment="1">
      <alignment vertical="top" wrapText="1"/>
    </xf>
    <xf numFmtId="165" fontId="0" fillId="0" borderId="1" xfId="0" applyNumberFormat="1" applyFont="1" applyBorder="1" applyAlignment="1">
      <alignment/>
    </xf>
    <xf numFmtId="165" fontId="0" fillId="0" borderId="2" xfId="0" applyNumberFormat="1" applyFont="1" applyBorder="1" applyAlignment="1">
      <alignment horizontal="center"/>
    </xf>
    <xf numFmtId="165" fontId="0" fillId="0" borderId="3" xfId="0" applyNumberFormat="1" applyFont="1" applyBorder="1" applyAlignment="1">
      <alignment/>
    </xf>
    <xf numFmtId="165" fontId="0" fillId="0" borderId="4" xfId="0" applyNumberFormat="1" applyFont="1" applyBorder="1" applyAlignment="1">
      <alignment vertical="top"/>
    </xf>
    <xf numFmtId="165" fontId="0" fillId="0" borderId="0" xfId="0" applyNumberFormat="1" applyFont="1" applyAlignment="1">
      <alignment/>
    </xf>
    <xf numFmtId="166" fontId="1" fillId="0" borderId="2" xfId="0" applyNumberFormat="1" applyFont="1" applyBorder="1" applyAlignment="1">
      <alignment horizontal="center"/>
    </xf>
    <xf numFmtId="164" fontId="0" fillId="0" borderId="4" xfId="0" applyNumberFormat="1" applyBorder="1" applyAlignment="1">
      <alignment vertical="top"/>
    </xf>
    <xf numFmtId="0" fontId="1" fillId="0" borderId="4" xfId="0" applyFont="1" applyBorder="1" applyAlignment="1">
      <alignment vertical="top" wrapText="1"/>
    </xf>
    <xf numFmtId="0" fontId="0" fillId="0" borderId="5" xfId="0" applyFont="1" applyBorder="1" applyAlignment="1">
      <alignment vertical="top" wrapText="1"/>
    </xf>
    <xf numFmtId="164" fontId="0" fillId="0" borderId="4" xfId="0" applyNumberFormat="1" applyFont="1" applyBorder="1" applyAlignment="1">
      <alignment horizontal="right" vertical="top"/>
    </xf>
    <xf numFmtId="164" fontId="1" fillId="0" borderId="4" xfId="0" applyNumberFormat="1" applyFont="1" applyBorder="1" applyAlignment="1">
      <alignment vertical="top"/>
    </xf>
    <xf numFmtId="164" fontId="1" fillId="0" borderId="4" xfId="0" applyNumberFormat="1" applyFont="1" applyBorder="1" applyAlignment="1">
      <alignment horizontal="right" vertical="top"/>
    </xf>
    <xf numFmtId="0" fontId="1" fillId="0" borderId="4" xfId="0" applyFont="1" applyBorder="1" applyAlignment="1">
      <alignment horizontal="left" vertical="top" wrapText="1"/>
    </xf>
    <xf numFmtId="164" fontId="1" fillId="0" borderId="3" xfId="0" applyNumberFormat="1" applyFont="1" applyBorder="1" applyAlignment="1">
      <alignment horizontal="center"/>
    </xf>
    <xf numFmtId="164" fontId="1" fillId="0" borderId="4" xfId="0" applyNumberFormat="1" applyFont="1" applyBorder="1" applyAlignment="1">
      <alignment vertical="top" wrapText="1"/>
    </xf>
    <xf numFmtId="164" fontId="1" fillId="0" borderId="2" xfId="0" applyNumberFormat="1" applyFont="1" applyBorder="1" applyAlignment="1">
      <alignment horizontal="center" vertical="top"/>
    </xf>
    <xf numFmtId="164" fontId="0" fillId="0" borderId="4" xfId="0" applyNumberFormat="1" applyBorder="1" applyAlignment="1">
      <alignment vertical="top" wrapText="1"/>
    </xf>
    <xf numFmtId="164" fontId="0" fillId="0" borderId="3" xfId="0" applyNumberFormat="1" applyBorder="1" applyAlignment="1">
      <alignment vertical="top" wrapText="1"/>
    </xf>
    <xf numFmtId="164" fontId="1" fillId="0" borderId="4" xfId="0" applyNumberFormat="1" applyFont="1" applyBorder="1" applyAlignment="1">
      <alignment vertical="center" wrapText="1"/>
    </xf>
    <xf numFmtId="165" fontId="2" fillId="0" borderId="0" xfId="0" applyNumberFormat="1" applyFont="1" applyAlignment="1">
      <alignment/>
    </xf>
    <xf numFmtId="166" fontId="1" fillId="0" borderId="2" xfId="0" applyNumberFormat="1" applyFont="1" applyBorder="1" applyAlignment="1" quotePrefix="1">
      <alignment horizontal="center"/>
    </xf>
    <xf numFmtId="165" fontId="1" fillId="0" borderId="1" xfId="0" applyNumberFormat="1" applyFont="1" applyBorder="1" applyAlignment="1">
      <alignment horizontal="center"/>
    </xf>
    <xf numFmtId="166" fontId="1" fillId="0" borderId="1" xfId="0" applyNumberFormat="1" applyFont="1" applyBorder="1" applyAlignment="1" quotePrefix="1">
      <alignment horizontal="center"/>
    </xf>
    <xf numFmtId="164" fontId="0" fillId="0" borderId="1" xfId="0" applyNumberFormat="1" applyBorder="1" applyAlignment="1">
      <alignment vertical="top" wrapText="1"/>
    </xf>
    <xf numFmtId="164" fontId="1" fillId="0" borderId="4" xfId="0" applyNumberFormat="1" applyFont="1" applyBorder="1" applyAlignment="1">
      <alignment horizontal="left" vertical="center"/>
    </xf>
    <xf numFmtId="164" fontId="1" fillId="0" borderId="4" xfId="0" applyNumberFormat="1" applyFont="1" applyBorder="1" applyAlignment="1">
      <alignment vertical="center"/>
    </xf>
    <xf numFmtId="164" fontId="1" fillId="0" borderId="4" xfId="19" applyNumberFormat="1" applyFont="1" applyBorder="1" applyAlignment="1">
      <alignment vertical="top" wrapText="1"/>
      <protection/>
    </xf>
    <xf numFmtId="165" fontId="1" fillId="0" borderId="4" xfId="0" applyNumberFormat="1" applyFont="1" applyBorder="1" applyAlignment="1">
      <alignment vertical="top"/>
    </xf>
    <xf numFmtId="164" fontId="1" fillId="0" borderId="4" xfId="19" applyNumberFormat="1" applyFont="1" applyBorder="1" applyAlignment="1">
      <alignment vertical="top"/>
      <protection/>
    </xf>
    <xf numFmtId="164" fontId="0" fillId="0" borderId="4" xfId="0" applyNumberFormat="1" applyFont="1" applyBorder="1" applyAlignment="1">
      <alignment vertical="top"/>
    </xf>
    <xf numFmtId="164" fontId="0" fillId="0" borderId="4" xfId="0" applyNumberFormat="1" applyFont="1" applyBorder="1" applyAlignment="1">
      <alignment vertical="top" wrapText="1"/>
    </xf>
    <xf numFmtId="164" fontId="1" fillId="0" borderId="3" xfId="19" applyNumberFormat="1" applyFont="1" applyBorder="1" applyAlignment="1">
      <alignment vertical="top"/>
      <protection/>
    </xf>
    <xf numFmtId="165" fontId="1" fillId="0" borderId="4" xfId="0" applyNumberFormat="1" applyFont="1" applyBorder="1" applyAlignment="1">
      <alignment vertical="center"/>
    </xf>
    <xf numFmtId="164" fontId="0" fillId="0" borderId="6" xfId="0" applyNumberFormat="1" applyBorder="1" applyAlignment="1">
      <alignment/>
    </xf>
    <xf numFmtId="0" fontId="0" fillId="0" borderId="4" xfId="0" applyFont="1" applyBorder="1" applyAlignment="1">
      <alignment vertical="center"/>
    </xf>
    <xf numFmtId="164" fontId="0" fillId="0" borderId="3" xfId="0" applyNumberFormat="1" applyFont="1" applyBorder="1" applyAlignment="1">
      <alignment vertical="top"/>
    </xf>
    <xf numFmtId="164" fontId="0" fillId="0" borderId="2" xfId="0" applyNumberFormat="1" applyBorder="1" applyAlignment="1">
      <alignment vertical="top"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0" fillId="0" borderId="0" xfId="0" applyAlignment="1">
      <alignment wrapText="1"/>
    </xf>
    <xf numFmtId="0" fontId="0" fillId="0" borderId="9" xfId="0" applyBorder="1" applyAlignment="1">
      <alignment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8" xfId="0" applyFont="1" applyBorder="1" applyAlignment="1">
      <alignment horizontal="center" vertical="top" wrapText="1"/>
    </xf>
    <xf numFmtId="0" fontId="8" fillId="0" borderId="8" xfId="0" applyFont="1" applyBorder="1" applyAlignment="1">
      <alignment vertical="top" wrapText="1"/>
    </xf>
    <xf numFmtId="0" fontId="8" fillId="0" borderId="9" xfId="0" applyFont="1" applyBorder="1" applyAlignment="1">
      <alignment horizontal="center" vertical="top" wrapText="1"/>
    </xf>
    <xf numFmtId="0" fontId="8" fillId="0" borderId="9" xfId="0" applyFont="1" applyBorder="1" applyAlignment="1">
      <alignment vertical="top" wrapText="1"/>
    </xf>
    <xf numFmtId="0" fontId="0" fillId="0" borderId="11" xfId="0" applyBorder="1" applyAlignment="1">
      <alignment vertical="top" wrapText="1"/>
    </xf>
    <xf numFmtId="0" fontId="6" fillId="0" borderId="9" xfId="0" applyFont="1" applyBorder="1" applyAlignment="1">
      <alignment vertical="top" wrapText="1"/>
    </xf>
    <xf numFmtId="0" fontId="10" fillId="0" borderId="11" xfId="0" applyFont="1" applyBorder="1" applyAlignment="1">
      <alignment horizontal="center" wrapText="1"/>
    </xf>
    <xf numFmtId="0" fontId="10" fillId="0" borderId="9" xfId="0" applyFont="1" applyBorder="1" applyAlignment="1">
      <alignment horizontal="center" vertical="top" wrapText="1"/>
    </xf>
    <xf numFmtId="0" fontId="8" fillId="0" borderId="12"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vertical="top" wrapText="1"/>
    </xf>
    <xf numFmtId="0" fontId="0" fillId="0" borderId="10"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8" fillId="0" borderId="8" xfId="0" applyFont="1" applyBorder="1" applyAlignment="1">
      <alignment horizontal="left" vertical="top" wrapText="1" indent="2"/>
    </xf>
    <xf numFmtId="0" fontId="8" fillId="0" borderId="10" xfId="0" applyFont="1" applyBorder="1" applyAlignment="1">
      <alignment horizontal="center" vertical="top" wrapText="1"/>
    </xf>
    <xf numFmtId="0" fontId="9" fillId="0" borderId="9" xfId="0" applyFont="1" applyBorder="1" applyAlignment="1">
      <alignment vertical="top" wrapText="1"/>
    </xf>
    <xf numFmtId="0" fontId="10" fillId="0" borderId="11" xfId="0" applyFont="1" applyBorder="1" applyAlignment="1">
      <alignment vertical="top" wrapText="1"/>
    </xf>
    <xf numFmtId="0" fontId="12" fillId="0" borderId="13" xfId="0" applyFont="1" applyBorder="1" applyAlignment="1">
      <alignment vertical="top" wrapText="1"/>
    </xf>
    <xf numFmtId="0" fontId="12" fillId="0" borderId="14" xfId="0" applyFont="1" applyBorder="1" applyAlignment="1">
      <alignment vertical="top" wrapText="1"/>
    </xf>
    <xf numFmtId="6" fontId="12" fillId="0" borderId="14" xfId="0" applyNumberFormat="1" applyFont="1" applyBorder="1" applyAlignment="1">
      <alignment horizontal="right" vertical="top" wrapText="1"/>
    </xf>
    <xf numFmtId="0" fontId="13" fillId="0" borderId="11" xfId="0" applyFont="1" applyBorder="1" applyAlignment="1">
      <alignment vertical="top" wrapText="1"/>
    </xf>
    <xf numFmtId="0" fontId="14" fillId="0" borderId="9" xfId="0" applyFont="1" applyBorder="1" applyAlignment="1">
      <alignment vertical="top" wrapText="1"/>
    </xf>
    <xf numFmtId="0" fontId="13" fillId="0" borderId="9" xfId="0" applyFont="1" applyBorder="1" applyAlignment="1">
      <alignment horizontal="right" vertical="top" wrapText="1"/>
    </xf>
    <xf numFmtId="0" fontId="13" fillId="0" borderId="10" xfId="0" applyFont="1" applyBorder="1" applyAlignment="1">
      <alignment vertical="top" wrapText="1"/>
    </xf>
    <xf numFmtId="0" fontId="13" fillId="0" borderId="8" xfId="0" applyFont="1" applyBorder="1" applyAlignment="1">
      <alignment vertical="top" wrapText="1"/>
    </xf>
    <xf numFmtId="0" fontId="13" fillId="0" borderId="9" xfId="0" applyFont="1" applyBorder="1" applyAlignment="1">
      <alignment vertical="top" wrapText="1"/>
    </xf>
    <xf numFmtId="0" fontId="13" fillId="0" borderId="8" xfId="0" applyFont="1" applyBorder="1" applyAlignment="1">
      <alignment horizontal="left" vertical="top" wrapText="1" indent="2"/>
    </xf>
    <xf numFmtId="0" fontId="12" fillId="0" borderId="9" xfId="0" applyFont="1" applyBorder="1" applyAlignment="1">
      <alignment horizontal="right" vertical="top" wrapText="1"/>
    </xf>
    <xf numFmtId="0" fontId="15" fillId="0" borderId="8" xfId="0" applyFont="1" applyBorder="1" applyAlignment="1">
      <alignment vertical="top" wrapText="1"/>
    </xf>
    <xf numFmtId="0" fontId="12" fillId="0" borderId="9" xfId="0" applyFont="1" applyBorder="1" applyAlignment="1">
      <alignment vertical="top" wrapText="1"/>
    </xf>
    <xf numFmtId="9" fontId="7" fillId="0" borderId="7" xfId="0" applyNumberFormat="1"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7" xfId="0" applyFont="1" applyBorder="1" applyAlignment="1">
      <alignment horizontal="center" vertical="top" wrapText="1"/>
    </xf>
    <xf numFmtId="0" fontId="7" fillId="0" borderId="11" xfId="0" applyFont="1" applyBorder="1" applyAlignment="1">
      <alignment vertical="top" wrapText="1"/>
    </xf>
    <xf numFmtId="3" fontId="7" fillId="0" borderId="9" xfId="0" applyNumberFormat="1" applyFont="1" applyBorder="1" applyAlignment="1">
      <alignment horizontal="center" vertical="top" wrapText="1"/>
    </xf>
    <xf numFmtId="0" fontId="13" fillId="0" borderId="12" xfId="0" applyFont="1" applyBorder="1" applyAlignment="1">
      <alignment horizontal="right" vertical="top" wrapText="1"/>
    </xf>
    <xf numFmtId="0" fontId="13" fillId="0" borderId="11" xfId="0" applyFont="1" applyBorder="1" applyAlignment="1">
      <alignment vertical="top"/>
    </xf>
    <xf numFmtId="0" fontId="13" fillId="0" borderId="11" xfId="0" applyFont="1" applyBorder="1" applyAlignment="1">
      <alignment horizontal="right" vertical="top" wrapText="1"/>
    </xf>
    <xf numFmtId="0" fontId="13" fillId="0" borderId="10" xfId="0" applyFont="1" applyBorder="1" applyAlignment="1">
      <alignment horizontal="right" vertical="top" wrapText="1"/>
    </xf>
    <xf numFmtId="0" fontId="12" fillId="0" borderId="13" xfId="0" applyFont="1" applyBorder="1" applyAlignment="1">
      <alignment vertical="top"/>
    </xf>
    <xf numFmtId="6" fontId="12" fillId="0" borderId="14" xfId="0" applyNumberFormat="1" applyFont="1" applyBorder="1" applyAlignment="1">
      <alignment horizontal="right" vertical="top"/>
    </xf>
    <xf numFmtId="0" fontId="12" fillId="0" borderId="14" xfId="0" applyFont="1" applyBorder="1" applyAlignment="1">
      <alignment vertical="top"/>
    </xf>
    <xf numFmtId="0" fontId="13" fillId="0" borderId="9" xfId="0" applyFont="1" applyBorder="1" applyAlignment="1">
      <alignment horizontal="right" vertical="top"/>
    </xf>
    <xf numFmtId="0" fontId="14" fillId="0" borderId="9" xfId="0" applyFont="1" applyBorder="1" applyAlignment="1">
      <alignment vertical="top"/>
    </xf>
    <xf numFmtId="0" fontId="13" fillId="0" borderId="12" xfId="0" applyFont="1" applyBorder="1" applyAlignment="1">
      <alignment horizontal="right" vertical="top"/>
    </xf>
    <xf numFmtId="0" fontId="13" fillId="0" borderId="11" xfId="0" applyFont="1" applyBorder="1" applyAlignment="1">
      <alignment horizontal="right" vertical="top"/>
    </xf>
    <xf numFmtId="0" fontId="13" fillId="0" borderId="9" xfId="0" applyFont="1" applyBorder="1" applyAlignment="1">
      <alignment vertical="top"/>
    </xf>
    <xf numFmtId="0" fontId="13" fillId="0" borderId="8" xfId="0" applyFont="1" applyBorder="1" applyAlignment="1">
      <alignment vertical="top"/>
    </xf>
    <xf numFmtId="0" fontId="6" fillId="0" borderId="11" xfId="0" applyFont="1" applyBorder="1" applyAlignment="1">
      <alignment vertical="top"/>
    </xf>
    <xf numFmtId="0" fontId="13" fillId="0" borderId="10" xfId="0" applyFont="1" applyBorder="1" applyAlignment="1">
      <alignment horizontal="right" vertical="top"/>
    </xf>
    <xf numFmtId="0" fontId="13" fillId="0" borderId="8" xfId="0" applyFont="1" applyBorder="1" applyAlignment="1">
      <alignment horizontal="left" vertical="top"/>
    </xf>
    <xf numFmtId="0" fontId="12" fillId="0" borderId="9" xfId="0" applyFont="1" applyBorder="1" applyAlignment="1">
      <alignment horizontal="right" vertical="top"/>
    </xf>
    <xf numFmtId="0" fontId="12" fillId="0" borderId="12" xfId="0" applyFont="1" applyBorder="1" applyAlignment="1">
      <alignment horizontal="right" vertical="top"/>
    </xf>
    <xf numFmtId="0" fontId="12" fillId="0" borderId="11" xfId="0" applyFont="1" applyBorder="1" applyAlignment="1">
      <alignment horizontal="right" vertical="top"/>
    </xf>
    <xf numFmtId="0" fontId="12" fillId="0" borderId="10" xfId="0" applyFont="1" applyBorder="1" applyAlignment="1">
      <alignment horizontal="right" vertical="top"/>
    </xf>
    <xf numFmtId="0" fontId="13" fillId="0" borderId="9" xfId="0" applyFont="1" applyBorder="1" applyAlignment="1">
      <alignment horizontal="left" vertical="top"/>
    </xf>
    <xf numFmtId="0" fontId="12" fillId="0" borderId="9" xfId="0" applyFont="1" applyBorder="1" applyAlignment="1">
      <alignment vertical="top"/>
    </xf>
    <xf numFmtId="0" fontId="13" fillId="0" borderId="9" xfId="0" applyFont="1" applyBorder="1" applyAlignment="1">
      <alignment horizontal="left" vertical="top" wrapText="1" indent="2"/>
    </xf>
    <xf numFmtId="0" fontId="12" fillId="0" borderId="9" xfId="0" applyFont="1" applyBorder="1" applyAlignment="1">
      <alignment horizontal="left" vertical="top" wrapText="1" indent="2"/>
    </xf>
    <xf numFmtId="3" fontId="12" fillId="0" borderId="9" xfId="0" applyNumberFormat="1" applyFont="1" applyBorder="1" applyAlignment="1">
      <alignment horizontal="right" vertical="top" wrapText="1"/>
    </xf>
    <xf numFmtId="0" fontId="14" fillId="0" borderId="9" xfId="0" applyFont="1" applyBorder="1" applyAlignment="1">
      <alignment horizontal="left" vertical="top" wrapText="1" indent="2"/>
    </xf>
    <xf numFmtId="0" fontId="17" fillId="0" borderId="9" xfId="0" applyFont="1" applyBorder="1" applyAlignment="1">
      <alignment horizontal="left" vertical="top" wrapText="1" indent="4"/>
    </xf>
    <xf numFmtId="0" fontId="15" fillId="0" borderId="9" xfId="0" applyFont="1" applyBorder="1" applyAlignment="1">
      <alignment vertical="top" wrapText="1"/>
    </xf>
    <xf numFmtId="0" fontId="19" fillId="0" borderId="9" xfId="0" applyFont="1" applyBorder="1" applyAlignment="1">
      <alignment horizontal="right" vertical="top" wrapText="1"/>
    </xf>
    <xf numFmtId="0" fontId="13" fillId="0" borderId="9" xfId="0" applyFont="1" applyBorder="1" applyAlignment="1">
      <alignment horizontal="left" vertical="top" wrapText="1" indent="1"/>
    </xf>
    <xf numFmtId="0" fontId="6" fillId="0" borderId="8" xfId="0" applyFont="1" applyBorder="1" applyAlignment="1">
      <alignment vertical="top" wrapText="1"/>
    </xf>
    <xf numFmtId="3" fontId="13" fillId="0" borderId="9" xfId="0" applyNumberFormat="1" applyFont="1" applyBorder="1" applyAlignment="1">
      <alignment horizontal="right" vertical="top" wrapText="1"/>
    </xf>
    <xf numFmtId="3" fontId="13" fillId="0" borderId="12" xfId="0" applyNumberFormat="1" applyFont="1" applyBorder="1" applyAlignment="1">
      <alignment horizontal="right" vertical="top" wrapText="1"/>
    </xf>
    <xf numFmtId="3" fontId="13" fillId="0" borderId="10" xfId="0" applyNumberFormat="1" applyFont="1" applyBorder="1" applyAlignment="1">
      <alignment horizontal="right" vertical="top" wrapText="1"/>
    </xf>
    <xf numFmtId="3" fontId="13" fillId="0" borderId="11" xfId="0" applyNumberFormat="1" applyFont="1" applyBorder="1" applyAlignment="1">
      <alignment horizontal="right" vertical="top" wrapText="1"/>
    </xf>
    <xf numFmtId="0" fontId="13" fillId="0" borderId="11" xfId="0" applyFont="1" applyBorder="1" applyAlignment="1">
      <alignment wrapText="1"/>
    </xf>
    <xf numFmtId="0" fontId="5" fillId="0" borderId="9" xfId="0" applyFont="1" applyBorder="1" applyAlignment="1">
      <alignment horizontal="right" vertical="top" wrapText="1"/>
    </xf>
    <xf numFmtId="3" fontId="19" fillId="0" borderId="9" xfId="0" applyNumberFormat="1" applyFont="1" applyBorder="1" applyAlignment="1">
      <alignment horizontal="right" vertical="top" wrapText="1"/>
    </xf>
    <xf numFmtId="0" fontId="5" fillId="0" borderId="12" xfId="0" applyFont="1" applyBorder="1" applyAlignment="1">
      <alignment horizontal="right" vertical="top" wrapText="1"/>
    </xf>
    <xf numFmtId="0" fontId="5" fillId="0" borderId="11" xfId="0" applyFont="1" applyBorder="1" applyAlignment="1">
      <alignment horizontal="right" vertical="top" wrapText="1"/>
    </xf>
    <xf numFmtId="0" fontId="19" fillId="0" borderId="12" xfId="0" applyFont="1" applyBorder="1" applyAlignment="1">
      <alignment horizontal="right" vertical="top" wrapText="1"/>
    </xf>
    <xf numFmtId="0" fontId="19" fillId="0" borderId="10" xfId="0" applyFont="1" applyBorder="1" applyAlignment="1">
      <alignment horizontal="right" vertical="top" wrapText="1"/>
    </xf>
    <xf numFmtId="0" fontId="19" fillId="0" borderId="11" xfId="0" applyFont="1" applyBorder="1" applyAlignment="1">
      <alignment horizontal="right" vertical="top" wrapText="1"/>
    </xf>
    <xf numFmtId="0" fontId="22" fillId="0" borderId="8" xfId="0" applyFont="1" applyBorder="1" applyAlignment="1">
      <alignment vertical="top" wrapText="1"/>
    </xf>
    <xf numFmtId="0" fontId="7" fillId="0" borderId="0" xfId="0" applyFont="1" applyAlignment="1">
      <alignment horizontal="center"/>
    </xf>
    <xf numFmtId="0" fontId="7" fillId="0" borderId="0" xfId="0" applyFont="1" applyBorder="1" applyAlignment="1">
      <alignment vertical="top" wrapText="1"/>
    </xf>
    <xf numFmtId="3" fontId="7" fillId="0" borderId="0" xfId="0" applyNumberFormat="1" applyFont="1" applyBorder="1" applyAlignment="1">
      <alignment horizontal="center" vertical="top" wrapText="1"/>
    </xf>
    <xf numFmtId="0" fontId="7" fillId="0" borderId="0" xfId="0" applyFont="1" applyAlignment="1">
      <alignment/>
    </xf>
    <xf numFmtId="0" fontId="13" fillId="0" borderId="0" xfId="0" applyFont="1" applyBorder="1" applyAlignment="1">
      <alignment vertical="top"/>
    </xf>
    <xf numFmtId="0" fontId="12" fillId="0" borderId="0" xfId="0" applyFont="1" applyBorder="1" applyAlignment="1">
      <alignment horizontal="right" vertical="top"/>
    </xf>
    <xf numFmtId="0" fontId="14" fillId="0" borderId="0" xfId="0" applyFont="1" applyBorder="1" applyAlignment="1">
      <alignment vertical="top"/>
    </xf>
    <xf numFmtId="0" fontId="13" fillId="0" borderId="0" xfId="0" applyFont="1" applyBorder="1" applyAlignment="1">
      <alignment vertical="top" wrapText="1"/>
    </xf>
    <xf numFmtId="3" fontId="12" fillId="0" borderId="0" xfId="0" applyNumberFormat="1" applyFont="1" applyBorder="1" applyAlignment="1">
      <alignment horizontal="right" vertical="top" wrapText="1"/>
    </xf>
    <xf numFmtId="0" fontId="14" fillId="0" borderId="0" xfId="0" applyFont="1" applyBorder="1" applyAlignment="1">
      <alignment vertical="top" wrapText="1"/>
    </xf>
    <xf numFmtId="0" fontId="12" fillId="0" borderId="0" xfId="0" applyFont="1" applyBorder="1" applyAlignment="1">
      <alignment vertical="top" wrapText="1"/>
    </xf>
    <xf numFmtId="165" fontId="1" fillId="0" borderId="0" xfId="0" applyNumberFormat="1" applyFont="1" applyAlignment="1" quotePrefix="1">
      <alignment horizontal="center"/>
    </xf>
    <xf numFmtId="3" fontId="1" fillId="0" borderId="0" xfId="0" applyNumberFormat="1" applyFont="1" applyAlignment="1">
      <alignment/>
    </xf>
    <xf numFmtId="3" fontId="0" fillId="0" borderId="0" xfId="0" applyNumberFormat="1" applyAlignment="1">
      <alignment/>
    </xf>
    <xf numFmtId="165" fontId="0" fillId="0" borderId="3" xfId="0" applyNumberFormat="1" applyBorder="1" applyAlignment="1">
      <alignment horizontal="center"/>
    </xf>
    <xf numFmtId="165" fontId="0" fillId="0" borderId="0" xfId="0" applyNumberFormat="1" applyAlignment="1">
      <alignment horizontal="center"/>
    </xf>
    <xf numFmtId="165" fontId="0" fillId="0" borderId="1" xfId="0" applyNumberFormat="1" applyBorder="1" applyAlignment="1">
      <alignment horizontal="center"/>
    </xf>
    <xf numFmtId="165" fontId="0" fillId="0" borderId="0" xfId="0" applyNumberFormat="1" applyAlignment="1">
      <alignment/>
    </xf>
    <xf numFmtId="165" fontId="1" fillId="0" borderId="0" xfId="0" applyNumberFormat="1" applyFont="1" applyAlignment="1" quotePrefix="1">
      <alignment/>
    </xf>
    <xf numFmtId="165" fontId="0" fillId="0" borderId="1" xfId="0" applyNumberFormat="1" applyBorder="1" applyAlignment="1">
      <alignment/>
    </xf>
    <xf numFmtId="165" fontId="0" fillId="0" borderId="3" xfId="0" applyNumberFormat="1" applyBorder="1" applyAlignment="1">
      <alignment/>
    </xf>
    <xf numFmtId="165" fontId="0" fillId="0" borderId="3" xfId="0" applyNumberFormat="1" applyFont="1" applyBorder="1" applyAlignment="1">
      <alignment/>
    </xf>
    <xf numFmtId="165" fontId="2" fillId="0" borderId="0" xfId="0" applyNumberFormat="1" applyFont="1" applyAlignment="1">
      <alignment/>
    </xf>
    <xf numFmtId="165" fontId="0" fillId="0" borderId="1" xfId="0" applyNumberFormat="1" applyFont="1" applyBorder="1" applyAlignment="1">
      <alignment/>
    </xf>
    <xf numFmtId="165" fontId="0" fillId="0" borderId="0" xfId="0" applyNumberFormat="1" applyFont="1" applyAlignment="1">
      <alignment/>
    </xf>
    <xf numFmtId="0" fontId="0" fillId="0" borderId="4" xfId="0" applyNumberFormat="1" applyFont="1" applyBorder="1" applyAlignment="1">
      <alignment vertical="top" wrapText="1"/>
    </xf>
    <xf numFmtId="164" fontId="0" fillId="0" borderId="4" xfId="0" applyNumberFormat="1" applyFont="1" applyBorder="1" applyAlignment="1">
      <alignment horizontal="left" vertical="top" wrapText="1"/>
    </xf>
    <xf numFmtId="165" fontId="1" fillId="0" borderId="2" xfId="0" applyNumberFormat="1" applyFont="1" applyBorder="1" applyAlignment="1" quotePrefix="1">
      <alignment horizontal="center"/>
    </xf>
    <xf numFmtId="165" fontId="0" fillId="0" borderId="4" xfId="0" applyNumberFormat="1" applyBorder="1" applyAlignment="1">
      <alignment/>
    </xf>
    <xf numFmtId="165" fontId="0" fillId="0" borderId="3" xfId="0" applyNumberFormat="1" applyFont="1" applyBorder="1" applyAlignment="1">
      <alignment vertical="top"/>
    </xf>
    <xf numFmtId="165" fontId="0" fillId="0" borderId="3" xfId="0" applyNumberFormat="1" applyBorder="1" applyAlignment="1">
      <alignment vertical="top"/>
    </xf>
    <xf numFmtId="165" fontId="1" fillId="0" borderId="4" xfId="0" applyNumberFormat="1" applyFont="1" applyBorder="1" applyAlignment="1">
      <alignment horizontal="left" wrapText="1"/>
    </xf>
    <xf numFmtId="165" fontId="1" fillId="0" borderId="3" xfId="0" applyNumberFormat="1" applyFont="1" applyBorder="1" applyAlignment="1">
      <alignment horizontal="center"/>
    </xf>
    <xf numFmtId="0" fontId="1" fillId="0" borderId="3" xfId="0" applyFont="1" applyBorder="1" applyAlignment="1">
      <alignment vertical="top"/>
    </xf>
    <xf numFmtId="165" fontId="0" fillId="0" borderId="4" xfId="0" applyNumberFormat="1" applyBorder="1" applyAlignment="1">
      <alignment vertical="top" wrapText="1"/>
    </xf>
    <xf numFmtId="165" fontId="1" fillId="0" borderId="0" xfId="0" applyNumberFormat="1" applyFont="1" applyAlignment="1">
      <alignment/>
    </xf>
    <xf numFmtId="165" fontId="10" fillId="0" borderId="0" xfId="0" applyNumberFormat="1" applyFont="1" applyAlignment="1">
      <alignment/>
    </xf>
    <xf numFmtId="165" fontId="10" fillId="0" borderId="4" xfId="0" applyNumberFormat="1" applyFont="1" applyBorder="1" applyAlignment="1">
      <alignment horizontal="left" wrapText="1"/>
    </xf>
    <xf numFmtId="0" fontId="10" fillId="0" borderId="4" xfId="0" applyFont="1" applyBorder="1" applyAlignment="1">
      <alignment vertical="top" wrapText="1"/>
    </xf>
    <xf numFmtId="165" fontId="10" fillId="0" borderId="4" xfId="0" applyNumberFormat="1" applyFont="1" applyBorder="1" applyAlignment="1">
      <alignment vertical="top"/>
    </xf>
    <xf numFmtId="165" fontId="0" fillId="0" borderId="3" xfId="0" applyNumberFormat="1" applyBorder="1" applyAlignment="1">
      <alignment horizontal="right"/>
    </xf>
    <xf numFmtId="165" fontId="0" fillId="0" borderId="3" xfId="0" applyNumberFormat="1" applyFont="1" applyBorder="1" applyAlignment="1">
      <alignment horizontal="right" vertical="top"/>
    </xf>
    <xf numFmtId="165" fontId="0" fillId="0" borderId="3" xfId="0" applyNumberFormat="1" applyBorder="1" applyAlignment="1">
      <alignment horizontal="right" vertical="top"/>
    </xf>
    <xf numFmtId="165" fontId="0" fillId="0" borderId="4" xfId="0" applyNumberFormat="1" applyBorder="1" applyAlignment="1">
      <alignment horizontal="right"/>
    </xf>
    <xf numFmtId="165" fontId="0" fillId="0" borderId="4" xfId="0" applyNumberFormat="1" applyFont="1" applyBorder="1" applyAlignment="1">
      <alignment horizontal="right" vertical="top"/>
    </xf>
    <xf numFmtId="165" fontId="0" fillId="0" borderId="4" xfId="0" applyNumberFormat="1" applyBorder="1" applyAlignment="1">
      <alignment horizontal="right" vertical="top"/>
    </xf>
    <xf numFmtId="165" fontId="1" fillId="0" borderId="4" xfId="0" applyNumberFormat="1" applyFont="1" applyBorder="1" applyAlignment="1">
      <alignment horizontal="right" vertical="top"/>
    </xf>
    <xf numFmtId="165" fontId="1" fillId="0" borderId="4" xfId="0" applyNumberFormat="1" applyFont="1" applyBorder="1" applyAlignment="1">
      <alignment horizontal="left" vertical="top" wrapText="1"/>
    </xf>
    <xf numFmtId="164" fontId="0" fillId="2"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xf>
    <xf numFmtId="165" fontId="0" fillId="0" borderId="4" xfId="0" applyNumberFormat="1" applyFill="1" applyBorder="1" applyAlignment="1">
      <alignment horizontal="right"/>
    </xf>
    <xf numFmtId="165" fontId="0" fillId="0" borderId="4" xfId="0" applyNumberFormat="1" applyFont="1" applyFill="1" applyBorder="1" applyAlignment="1">
      <alignment horizontal="right" vertical="top"/>
    </xf>
    <xf numFmtId="165" fontId="1" fillId="3" borderId="0" xfId="0" applyNumberFormat="1" applyFont="1" applyFill="1" applyAlignment="1">
      <alignment horizontal="center"/>
    </xf>
    <xf numFmtId="0" fontId="1" fillId="0" borderId="4" xfId="0" applyFont="1" applyFill="1" applyBorder="1" applyAlignment="1">
      <alignment horizontal="left" vertical="top" wrapText="1"/>
    </xf>
    <xf numFmtId="165" fontId="0" fillId="0" borderId="4" xfId="0" applyNumberFormat="1" applyFill="1" applyBorder="1" applyAlignment="1">
      <alignment vertical="top" wrapText="1"/>
    </xf>
    <xf numFmtId="0" fontId="1" fillId="0" borderId="4" xfId="0" applyFont="1" applyFill="1" applyBorder="1" applyAlignment="1">
      <alignment vertical="top" wrapText="1"/>
    </xf>
    <xf numFmtId="165" fontId="0" fillId="0" borderId="4" xfId="0" applyNumberFormat="1" applyFill="1" applyBorder="1" applyAlignment="1">
      <alignment horizontal="right" vertical="top"/>
    </xf>
    <xf numFmtId="165" fontId="1" fillId="0" borderId="4" xfId="0" applyNumberFormat="1" applyFont="1" applyFill="1" applyBorder="1" applyAlignment="1">
      <alignment horizontal="left" vertical="top" wrapText="1"/>
    </xf>
    <xf numFmtId="165" fontId="0" fillId="0" borderId="4" xfId="0" applyNumberFormat="1" applyFont="1" applyFill="1" applyBorder="1" applyAlignment="1">
      <alignment horizontal="left" vertical="top" wrapText="1"/>
    </xf>
    <xf numFmtId="0" fontId="0" fillId="0" borderId="3" xfId="0" applyFont="1" applyBorder="1" applyAlignment="1">
      <alignment vertical="top" wrapText="1"/>
    </xf>
    <xf numFmtId="164" fontId="0" fillId="0" borderId="3" xfId="0" applyNumberFormat="1" applyFont="1" applyBorder="1" applyAlignment="1">
      <alignment horizontal="right" vertical="top"/>
    </xf>
    <xf numFmtId="165" fontId="0" fillId="0" borderId="3" xfId="0" applyNumberFormat="1" applyFill="1" applyBorder="1" applyAlignment="1">
      <alignment horizontal="right" vertical="top"/>
    </xf>
    <xf numFmtId="164" fontId="0" fillId="0" borderId="4" xfId="19" applyNumberFormat="1" applyFont="1" applyBorder="1" applyAlignment="1">
      <alignment vertical="top" wrapText="1"/>
      <protection/>
    </xf>
    <xf numFmtId="164" fontId="0" fillId="0" borderId="3" xfId="19" applyNumberFormat="1" applyFont="1" applyBorder="1" applyAlignment="1">
      <alignment vertical="top" wrapText="1"/>
      <protection/>
    </xf>
    <xf numFmtId="164" fontId="2" fillId="0" borderId="0" xfId="0" applyNumberFormat="1" applyFont="1" applyAlignment="1">
      <alignment horizontal="center"/>
    </xf>
    <xf numFmtId="164" fontId="1" fillId="0" borderId="4" xfId="0" applyNumberFormat="1" applyFont="1" applyBorder="1" applyAlignment="1">
      <alignment horizontal="left" vertical="top" wrapText="1"/>
    </xf>
    <xf numFmtId="0" fontId="0" fillId="0" borderId="6" xfId="0" applyFont="1" applyBorder="1" applyAlignment="1">
      <alignment/>
    </xf>
    <xf numFmtId="0" fontId="0" fillId="0" borderId="1" xfId="0" applyFont="1" applyBorder="1" applyAlignment="1">
      <alignment/>
    </xf>
    <xf numFmtId="0" fontId="1" fillId="0" borderId="4" xfId="0" applyFont="1" applyBorder="1" applyAlignment="1">
      <alignment vertical="center" wrapText="1"/>
    </xf>
    <xf numFmtId="164" fontId="1" fillId="0" borderId="4" xfId="0" applyNumberFormat="1" applyFont="1" applyBorder="1" applyAlignment="1">
      <alignment horizontal="right" vertical="center"/>
    </xf>
    <xf numFmtId="164" fontId="1" fillId="0" borderId="2" xfId="0" applyNumberFormat="1" applyFont="1" applyBorder="1" applyAlignment="1">
      <alignment horizontal="center" vertical="top" wrapText="1"/>
    </xf>
    <xf numFmtId="164" fontId="1" fillId="0" borderId="2" xfId="0" applyNumberFormat="1" applyFont="1" applyBorder="1" applyAlignment="1">
      <alignment horizontal="center" vertical="center"/>
    </xf>
    <xf numFmtId="164" fontId="1" fillId="0" borderId="3" xfId="0" applyNumberFormat="1" applyFont="1" applyBorder="1" applyAlignment="1">
      <alignment horizontal="center" vertical="top" wrapText="1"/>
    </xf>
    <xf numFmtId="164" fontId="1" fillId="0" borderId="3" xfId="0" applyNumberFormat="1" applyFont="1" applyBorder="1" applyAlignment="1">
      <alignment horizontal="center" vertical="center"/>
    </xf>
    <xf numFmtId="164" fontId="1" fillId="0" borderId="4" xfId="0" applyNumberFormat="1" applyFont="1" applyBorder="1" applyAlignment="1">
      <alignment horizontal="left" vertical="center" wrapText="1"/>
    </xf>
    <xf numFmtId="164" fontId="1" fillId="0" borderId="2" xfId="0" applyNumberFormat="1" applyFont="1" applyBorder="1" applyAlignment="1">
      <alignment horizontal="center" vertical="center" wrapText="1"/>
    </xf>
    <xf numFmtId="0" fontId="23" fillId="0" borderId="0" xfId="0" applyFont="1" applyAlignment="1">
      <alignment horizontal="justify" vertical="top"/>
    </xf>
    <xf numFmtId="3" fontId="6" fillId="0" borderId="12" xfId="0" applyNumberFormat="1" applyFont="1" applyBorder="1" applyAlignment="1">
      <alignment horizontal="center" vertical="top" wrapText="1"/>
    </xf>
    <xf numFmtId="3" fontId="6" fillId="0" borderId="11" xfId="0" applyNumberFormat="1" applyFont="1" applyBorder="1" applyAlignment="1">
      <alignment horizontal="center" vertical="top" wrapText="1"/>
    </xf>
    <xf numFmtId="0" fontId="13" fillId="0" borderId="12" xfId="0" applyFont="1" applyBorder="1" applyAlignment="1">
      <alignment vertical="top"/>
    </xf>
    <xf numFmtId="0" fontId="13" fillId="0" borderId="11" xfId="0" applyFont="1" applyBorder="1" applyAlignment="1">
      <alignment vertical="top"/>
    </xf>
    <xf numFmtId="0" fontId="6" fillId="0" borderId="12" xfId="0" applyFont="1" applyBorder="1" applyAlignment="1">
      <alignment vertical="top" wrapText="1"/>
    </xf>
    <xf numFmtId="0" fontId="6" fillId="0" borderId="11" xfId="0" applyFont="1" applyBorder="1" applyAlignment="1">
      <alignment vertical="top" wrapText="1"/>
    </xf>
    <xf numFmtId="0" fontId="7" fillId="0" borderId="12"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0" fontId="13" fillId="0" borderId="12" xfId="0" applyFont="1" applyBorder="1" applyAlignment="1">
      <alignment vertical="top" wrapText="1"/>
    </xf>
    <xf numFmtId="0" fontId="13" fillId="0" borderId="11" xfId="0" applyFont="1" applyBorder="1" applyAlignment="1">
      <alignment vertical="top" wrapText="1"/>
    </xf>
    <xf numFmtId="164" fontId="2" fillId="0" borderId="0" xfId="19" applyNumberFormat="1" applyFont="1" applyAlignment="1">
      <alignment horizontal="center"/>
      <protection/>
    </xf>
    <xf numFmtId="0" fontId="2" fillId="0" borderId="0" xfId="0" applyFont="1" applyAlignment="1">
      <alignment horizontal="center"/>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164" fontId="2" fillId="0" borderId="0" xfId="0" applyNumberFormat="1" applyFont="1" applyAlignment="1">
      <alignment horizontal="center"/>
    </xf>
    <xf numFmtId="165" fontId="2" fillId="0" borderId="0" xfId="0" applyNumberFormat="1" applyFont="1" applyAlignment="1">
      <alignment horizontal="center"/>
    </xf>
    <xf numFmtId="165" fontId="1" fillId="0" borderId="15" xfId="0" applyNumberFormat="1" applyFont="1" applyBorder="1" applyAlignment="1">
      <alignment horizontal="left" wrapText="1"/>
    </xf>
    <xf numFmtId="165" fontId="1" fillId="0" borderId="16" xfId="0" applyNumberFormat="1" applyFont="1" applyBorder="1" applyAlignment="1">
      <alignment horizontal="left" wrapText="1"/>
    </xf>
    <xf numFmtId="0" fontId="8" fillId="0" borderId="12" xfId="0" applyFont="1" applyBorder="1" applyAlignment="1">
      <alignment horizontal="center" vertical="top" wrapText="1"/>
    </xf>
    <xf numFmtId="0" fontId="8" fillId="0" borderId="11" xfId="0" applyFont="1" applyBorder="1" applyAlignment="1">
      <alignment horizontal="center" vertical="top" wrapText="1"/>
    </xf>
    <xf numFmtId="0" fontId="9" fillId="0" borderId="12" xfId="0" applyFont="1" applyBorder="1" applyAlignment="1">
      <alignment vertical="top" wrapText="1"/>
    </xf>
    <xf numFmtId="0" fontId="9" fillId="0" borderId="11" xfId="0" applyFont="1" applyBorder="1" applyAlignment="1">
      <alignment vertical="top" wrapText="1"/>
    </xf>
    <xf numFmtId="0" fontId="8" fillId="0" borderId="12" xfId="0" applyFont="1" applyBorder="1" applyAlignment="1">
      <alignment vertical="top" wrapText="1"/>
    </xf>
    <xf numFmtId="0" fontId="8" fillId="0" borderId="11" xfId="0" applyFont="1" applyBorder="1" applyAlignment="1">
      <alignment vertical="top" wrapText="1"/>
    </xf>
    <xf numFmtId="0" fontId="1" fillId="0" borderId="12"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9" fillId="0" borderId="10" xfId="0" applyFont="1" applyBorder="1" applyAlignment="1">
      <alignment vertical="top" wrapText="1"/>
    </xf>
    <xf numFmtId="0" fontId="8" fillId="0" borderId="10" xfId="0" applyFont="1" applyBorder="1" applyAlignment="1">
      <alignment horizontal="center" vertical="top" wrapText="1"/>
    </xf>
    <xf numFmtId="0" fontId="8" fillId="0" borderId="10" xfId="0" applyFont="1" applyBorder="1" applyAlignment="1">
      <alignment vertical="top" wrapText="1"/>
    </xf>
    <xf numFmtId="0" fontId="6" fillId="0" borderId="12" xfId="0" applyFont="1" applyBorder="1" applyAlignment="1">
      <alignment horizontal="center" vertical="top" wrapText="1"/>
    </xf>
    <xf numFmtId="0" fontId="6" fillId="0" borderId="11" xfId="0" applyFont="1" applyBorder="1" applyAlignment="1">
      <alignment horizontal="center" vertical="top" wrapText="1"/>
    </xf>
    <xf numFmtId="0" fontId="15" fillId="0" borderId="12" xfId="0" applyFont="1" applyBorder="1" applyAlignment="1">
      <alignment vertical="top" wrapText="1"/>
    </xf>
    <xf numFmtId="0" fontId="15" fillId="0" borderId="11" xfId="0" applyFont="1" applyBorder="1" applyAlignment="1">
      <alignment vertical="top" wrapText="1"/>
    </xf>
    <xf numFmtId="0" fontId="6" fillId="0" borderId="12" xfId="0" applyFont="1" applyBorder="1" applyAlignment="1">
      <alignment vertical="top"/>
    </xf>
    <xf numFmtId="0" fontId="6" fillId="0" borderId="10" xfId="0" applyFont="1" applyBorder="1" applyAlignment="1">
      <alignment vertical="top"/>
    </xf>
    <xf numFmtId="0" fontId="6" fillId="0" borderId="11" xfId="0" applyFont="1" applyBorder="1" applyAlignment="1">
      <alignment vertical="top"/>
    </xf>
    <xf numFmtId="0" fontId="15" fillId="0" borderId="12" xfId="0" applyFont="1" applyBorder="1" applyAlignment="1">
      <alignment vertical="top"/>
    </xf>
    <xf numFmtId="0" fontId="15" fillId="0" borderId="11" xfId="0" applyFont="1" applyBorder="1" applyAlignment="1">
      <alignment vertical="top"/>
    </xf>
    <xf numFmtId="0" fontId="13" fillId="0" borderId="10" xfId="0" applyFont="1" applyBorder="1" applyAlignment="1">
      <alignment vertical="top"/>
    </xf>
    <xf numFmtId="0" fontId="13" fillId="0" borderId="10" xfId="0" applyFont="1" applyBorder="1" applyAlignment="1">
      <alignment vertical="top" wrapText="1"/>
    </xf>
    <xf numFmtId="0" fontId="13" fillId="0" borderId="12" xfId="0" applyFont="1" applyBorder="1" applyAlignment="1">
      <alignment wrapText="1"/>
    </xf>
    <xf numFmtId="0" fontId="13" fillId="0" borderId="10" xfId="0" applyFont="1" applyBorder="1" applyAlignment="1">
      <alignment wrapText="1"/>
    </xf>
    <xf numFmtId="0" fontId="13" fillId="0" borderId="11" xfId="0" applyFont="1" applyBorder="1" applyAlignment="1">
      <alignment wrapText="1"/>
    </xf>
  </cellXfs>
  <cellStyles count="7">
    <cellStyle name="Normal" xfId="0"/>
    <cellStyle name="Comma" xfId="15"/>
    <cellStyle name="Comma [0]" xfId="16"/>
    <cellStyle name="Currency" xfId="17"/>
    <cellStyle name="Currency [0]" xfId="18"/>
    <cellStyle name="Normal_Book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8"/>
  <sheetViews>
    <sheetView tabSelected="1" zoomScale="75" zoomScaleNormal="75" zoomScaleSheetLayoutView="100" workbookViewId="0" topLeftCell="A3">
      <selection activeCell="D18" sqref="D18"/>
    </sheetView>
  </sheetViews>
  <sheetFormatPr defaultColWidth="9.140625" defaultRowHeight="12.75"/>
  <cols>
    <col min="1" max="1" width="26.28125" style="16" customWidth="1"/>
    <col min="2" max="2" width="66.28125" style="16" customWidth="1"/>
    <col min="3" max="6" width="13.421875" style="16" customWidth="1"/>
    <col min="7" max="16384" width="7.8515625" style="16" customWidth="1"/>
  </cols>
  <sheetData>
    <row r="1" ht="15.75">
      <c r="A1" s="15" t="s">
        <v>175</v>
      </c>
    </row>
    <row r="2" spans="2:5" ht="24.75" customHeight="1">
      <c r="B2" s="245" t="s">
        <v>596</v>
      </c>
      <c r="C2" s="245"/>
      <c r="D2" s="245"/>
      <c r="E2" s="245"/>
    </row>
    <row r="4" spans="1:6" ht="9" customHeight="1">
      <c r="A4" s="17"/>
      <c r="B4" s="17"/>
      <c r="C4" s="17"/>
      <c r="D4" s="17"/>
      <c r="E4" s="17"/>
      <c r="F4" s="17"/>
    </row>
    <row r="5" spans="1:6" s="19" customFormat="1" ht="12.75">
      <c r="A5" s="18"/>
      <c r="B5" s="18"/>
      <c r="C5" s="184" t="s">
        <v>594</v>
      </c>
      <c r="D5" s="184" t="s">
        <v>149</v>
      </c>
      <c r="E5" s="52" t="s">
        <v>167</v>
      </c>
      <c r="F5" s="52" t="s">
        <v>587</v>
      </c>
    </row>
    <row r="6" spans="1:6" s="19" customFormat="1" ht="12.75">
      <c r="A6" s="18" t="s">
        <v>597</v>
      </c>
      <c r="B6" s="18" t="s">
        <v>152</v>
      </c>
      <c r="C6" s="18" t="s">
        <v>595</v>
      </c>
      <c r="D6" s="18" t="s">
        <v>595</v>
      </c>
      <c r="E6" s="18" t="s">
        <v>595</v>
      </c>
      <c r="F6" s="18" t="s">
        <v>595</v>
      </c>
    </row>
    <row r="7" spans="1:6" s="19" customFormat="1" ht="12.75">
      <c r="A7" s="18"/>
      <c r="B7" s="18"/>
      <c r="C7" s="18"/>
      <c r="D7" s="18"/>
      <c r="E7" s="18"/>
      <c r="F7" s="18"/>
    </row>
    <row r="8" spans="1:6" ht="25.5">
      <c r="A8" s="58" t="s">
        <v>255</v>
      </c>
      <c r="B8" s="30" t="s">
        <v>541</v>
      </c>
      <c r="C8" s="61">
        <v>50</v>
      </c>
      <c r="D8" s="61"/>
      <c r="E8" s="61"/>
      <c r="F8" s="61"/>
    </row>
    <row r="9" spans="1:6" s="21" customFormat="1" ht="25.5">
      <c r="A9" s="58" t="s">
        <v>26</v>
      </c>
      <c r="B9" s="30" t="s">
        <v>42</v>
      </c>
      <c r="C9" s="61">
        <v>52</v>
      </c>
      <c r="D9" s="61"/>
      <c r="E9" s="61"/>
      <c r="F9" s="61"/>
    </row>
    <row r="10" spans="1:6" s="21" customFormat="1" ht="51">
      <c r="A10" s="58" t="s">
        <v>26</v>
      </c>
      <c r="B10" s="30" t="s">
        <v>41</v>
      </c>
      <c r="C10" s="61">
        <v>106</v>
      </c>
      <c r="D10" s="61"/>
      <c r="E10" s="61"/>
      <c r="F10" s="61"/>
    </row>
    <row r="11" spans="1:6" s="21" customFormat="1" ht="26.25" customHeight="1">
      <c r="A11" s="58" t="s">
        <v>26</v>
      </c>
      <c r="B11" s="216" t="s">
        <v>487</v>
      </c>
      <c r="C11" s="67">
        <v>250</v>
      </c>
      <c r="D11" s="61"/>
      <c r="E11" s="61"/>
      <c r="F11" s="61"/>
    </row>
    <row r="12" spans="1:6" s="21" customFormat="1" ht="38.25">
      <c r="A12" s="58" t="s">
        <v>163</v>
      </c>
      <c r="B12" s="216" t="s">
        <v>34</v>
      </c>
      <c r="C12" s="67">
        <v>85</v>
      </c>
      <c r="D12" s="61"/>
      <c r="E12" s="61"/>
      <c r="F12" s="61"/>
    </row>
    <row r="13" spans="1:6" s="21" customFormat="1" ht="51">
      <c r="A13" s="58" t="s">
        <v>378</v>
      </c>
      <c r="B13" s="30" t="s">
        <v>43</v>
      </c>
      <c r="C13" s="61">
        <v>400</v>
      </c>
      <c r="D13" s="61"/>
      <c r="E13" s="61"/>
      <c r="F13" s="61"/>
    </row>
    <row r="14" spans="1:6" s="21" customFormat="1" ht="15">
      <c r="A14" s="58" t="s">
        <v>736</v>
      </c>
      <c r="B14" s="30" t="s">
        <v>44</v>
      </c>
      <c r="C14" s="61">
        <v>3</v>
      </c>
      <c r="D14" s="61"/>
      <c r="E14" s="61"/>
      <c r="F14" s="61"/>
    </row>
    <row r="15" spans="1:6" s="21" customFormat="1" ht="25.5">
      <c r="A15" s="58" t="s">
        <v>540</v>
      </c>
      <c r="B15" s="30" t="s">
        <v>715</v>
      </c>
      <c r="C15" s="61">
        <v>150</v>
      </c>
      <c r="D15" s="61"/>
      <c r="E15" s="61"/>
      <c r="F15" s="61"/>
    </row>
    <row r="16" spans="1:6" s="21" customFormat="1" ht="25.5">
      <c r="A16" s="58" t="s">
        <v>591</v>
      </c>
      <c r="B16" s="30" t="s">
        <v>539</v>
      </c>
      <c r="C16" s="61">
        <f>REP2!B146</f>
        <v>150</v>
      </c>
      <c r="D16" s="58"/>
      <c r="E16" s="58"/>
      <c r="F16" s="58"/>
    </row>
    <row r="17" spans="1:6" s="21" customFormat="1" ht="15">
      <c r="A17" s="219"/>
      <c r="B17" s="216" t="s">
        <v>194</v>
      </c>
      <c r="C17" s="67"/>
      <c r="D17" s="220">
        <v>1022</v>
      </c>
      <c r="E17" s="220">
        <v>1053</v>
      </c>
      <c r="F17" s="220">
        <v>1086</v>
      </c>
    </row>
    <row r="18" spans="1:6" s="22" customFormat="1" ht="24" customHeight="1">
      <c r="A18" s="60" t="s">
        <v>92</v>
      </c>
      <c r="B18" s="63" t="s">
        <v>599</v>
      </c>
      <c r="C18" s="63">
        <f>SUM(C8:C17)</f>
        <v>1246</v>
      </c>
      <c r="D18" s="63">
        <f>SUM(D8:D17)</f>
        <v>1022</v>
      </c>
      <c r="E18" s="63">
        <f>SUM(E8:E17)</f>
        <v>1053</v>
      </c>
      <c r="F18" s="63">
        <f>SUM(F8:F17)</f>
        <v>1086</v>
      </c>
    </row>
    <row r="22" ht="14.25" customHeight="1"/>
  </sheetData>
  <mergeCells count="1">
    <mergeCell ref="B2:E2"/>
  </mergeCells>
  <printOptions horizontalCentered="1"/>
  <pageMargins left="0" right="0" top="0.5905511811023623" bottom="0.5905511811023623" header="0.5118110236220472" footer="0.5118110236220472"/>
  <pageSetup fitToHeight="3" horizontalDpi="600" verticalDpi="600" orientation="landscape" paperSize="9" scale="90" r:id="rId1"/>
  <headerFooter alignWithMargins="0">
    <oddHeader>&amp;R&amp;"Arial,Bold"&amp;11Appendix D(ii)</oddHeader>
    <oddFooter>&amp;L&amp;8
&amp;Z&amp;F&amp;R&amp;9 133</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9"/>
  <sheetViews>
    <sheetView view="pageBreakPreview" zoomScaleNormal="75" zoomScaleSheetLayoutView="100" workbookViewId="0" topLeftCell="B1">
      <selection activeCell="E139" sqref="E139:E140"/>
    </sheetView>
  </sheetViews>
  <sheetFormatPr defaultColWidth="9.140625" defaultRowHeight="12.75"/>
  <cols>
    <col min="1" max="1" width="25.7109375" style="36" customWidth="1"/>
    <col min="2" max="2" width="60.7109375" style="9" customWidth="1"/>
    <col min="3" max="5" width="14.140625" style="9" bestFit="1" customWidth="1"/>
    <col min="6" max="6" width="14.421875" style="9" bestFit="1" customWidth="1"/>
    <col min="7" max="16384" width="7.8515625" style="9" customWidth="1"/>
  </cols>
  <sheetData>
    <row r="1" ht="15.75">
      <c r="A1" s="51" t="s">
        <v>116</v>
      </c>
    </row>
    <row r="2" spans="1:5" ht="15.75">
      <c r="A2" s="250" t="s">
        <v>596</v>
      </c>
      <c r="B2" s="250"/>
      <c r="C2" s="250"/>
      <c r="D2" s="250"/>
      <c r="E2" s="250"/>
    </row>
    <row r="4" spans="1:6" ht="9" customHeight="1">
      <c r="A4" s="32"/>
      <c r="B4" s="8"/>
      <c r="C4" s="8"/>
      <c r="D4" s="8"/>
      <c r="E4" s="8"/>
      <c r="F4" s="8"/>
    </row>
    <row r="5" spans="1:6" s="11" customFormat="1" ht="12.75">
      <c r="A5" s="33"/>
      <c r="B5" s="10"/>
      <c r="C5" s="10" t="s">
        <v>593</v>
      </c>
      <c r="D5" s="10" t="s">
        <v>594</v>
      </c>
      <c r="E5" s="37">
        <v>0.9995022399203584</v>
      </c>
      <c r="F5" s="52" t="s">
        <v>167</v>
      </c>
    </row>
    <row r="6" spans="1:6" s="11" customFormat="1" ht="12.75">
      <c r="A6" s="10" t="s">
        <v>597</v>
      </c>
      <c r="B6" s="10" t="s">
        <v>151</v>
      </c>
      <c r="C6" s="10" t="s">
        <v>595</v>
      </c>
      <c r="D6" s="10" t="s">
        <v>595</v>
      </c>
      <c r="E6" s="10" t="s">
        <v>595</v>
      </c>
      <c r="F6" s="10" t="s">
        <v>595</v>
      </c>
    </row>
    <row r="7" spans="1:6" ht="12.75">
      <c r="A7" s="34"/>
      <c r="B7" s="12"/>
      <c r="C7" s="12"/>
      <c r="D7" s="12"/>
      <c r="E7" s="12"/>
      <c r="F7" s="12"/>
    </row>
    <row r="8" spans="1:6" ht="15" customHeight="1">
      <c r="A8" s="39" t="s">
        <v>113</v>
      </c>
      <c r="B8" s="30" t="s">
        <v>114</v>
      </c>
      <c r="C8" s="35">
        <v>80</v>
      </c>
      <c r="D8" s="35">
        <v>0</v>
      </c>
      <c r="E8" s="13">
        <v>0</v>
      </c>
      <c r="F8" s="13">
        <v>0</v>
      </c>
    </row>
    <row r="9" spans="1:6" ht="19.5" customHeight="1">
      <c r="A9" s="64" t="s">
        <v>115</v>
      </c>
      <c r="B9" s="64" t="s">
        <v>599</v>
      </c>
      <c r="C9" s="64">
        <f>SUM(C8)</f>
        <v>80</v>
      </c>
      <c r="D9" s="64">
        <f>SUM(D8)</f>
        <v>0</v>
      </c>
      <c r="E9" s="64">
        <f>SUM(E8)</f>
        <v>0</v>
      </c>
      <c r="F9" s="64">
        <f>SUM(F8)</f>
        <v>0</v>
      </c>
    </row>
  </sheetData>
  <mergeCells count="1">
    <mergeCell ref="A2:E2"/>
  </mergeCells>
  <printOptions horizontalCentered="1"/>
  <pageMargins left="0" right="0" top="0.7874015748031497" bottom="0.7874015748031497" header="0.5118110236220472" footer="0.5118110236220472"/>
  <pageSetup firstPageNumber="112" useFirstPageNumber="1" fitToHeight="2" fitToWidth="1" horizontalDpi="300" verticalDpi="300" orientation="landscape" paperSize="9" r:id="rId1"/>
  <headerFooter alignWithMargins="0">
    <oddHeader>&amp;R&amp;"Arial,Bold"&amp;11Appendix D(ii)</oddHeader>
    <oddFooter>&amp;L&amp;8&amp;Z&amp;F&amp;R&amp;9 109</oddFooter>
  </headerFooter>
</worksheet>
</file>

<file path=xl/worksheets/sheet11.xml><?xml version="1.0" encoding="utf-8"?>
<worksheet xmlns="http://schemas.openxmlformats.org/spreadsheetml/2006/main" xmlns:r="http://schemas.openxmlformats.org/officeDocument/2006/relationships">
  <dimension ref="A1:E155"/>
  <sheetViews>
    <sheetView workbookViewId="0" topLeftCell="A1">
      <selection activeCell="C147" sqref="C147:C148"/>
    </sheetView>
  </sheetViews>
  <sheetFormatPr defaultColWidth="9.140625" defaultRowHeight="12.75"/>
  <cols>
    <col min="1" max="1" width="22.140625" style="72" customWidth="1"/>
    <col min="2" max="2" width="15.421875" style="72" customWidth="1"/>
    <col min="3" max="3" width="25.00390625" style="72" customWidth="1"/>
    <col min="4" max="4" width="22.8515625" style="72" customWidth="1"/>
    <col min="5" max="5" width="28.140625" style="72" customWidth="1"/>
    <col min="6" max="6" width="18.00390625" style="72" customWidth="1"/>
    <col min="7" max="16384" width="9.140625" style="72" customWidth="1"/>
  </cols>
  <sheetData>
    <row r="1" spans="1:5" ht="25.5">
      <c r="A1" s="259" t="s">
        <v>398</v>
      </c>
      <c r="B1" s="69" t="s">
        <v>399</v>
      </c>
      <c r="C1" s="259" t="s">
        <v>402</v>
      </c>
      <c r="D1" s="69" t="s">
        <v>403</v>
      </c>
      <c r="E1" s="259" t="s">
        <v>405</v>
      </c>
    </row>
    <row r="2" spans="1:5" ht="12.75">
      <c r="A2" s="260"/>
      <c r="B2" s="70" t="s">
        <v>400</v>
      </c>
      <c r="C2" s="260"/>
      <c r="D2" s="70" t="s">
        <v>404</v>
      </c>
      <c r="E2" s="260"/>
    </row>
    <row r="3" spans="1:5" ht="13.5" thickBot="1">
      <c r="A3" s="261"/>
      <c r="B3" s="71" t="s">
        <v>401</v>
      </c>
      <c r="C3" s="261"/>
      <c r="D3" s="73"/>
      <c r="E3" s="261"/>
    </row>
    <row r="4" spans="1:5" ht="28.5">
      <c r="A4" s="74" t="s">
        <v>406</v>
      </c>
      <c r="B4" s="84">
        <v>15</v>
      </c>
      <c r="C4" s="253" t="s">
        <v>408</v>
      </c>
      <c r="D4" s="255" t="s">
        <v>409</v>
      </c>
      <c r="E4" s="257" t="s">
        <v>410</v>
      </c>
    </row>
    <row r="5" spans="1:5" ht="29.25" thickBot="1">
      <c r="A5" s="75" t="s">
        <v>407</v>
      </c>
      <c r="B5" s="85"/>
      <c r="C5" s="254"/>
      <c r="D5" s="256"/>
      <c r="E5" s="258"/>
    </row>
    <row r="6" spans="1:5" ht="14.25">
      <c r="A6" s="74" t="s">
        <v>411</v>
      </c>
      <c r="B6" s="84">
        <v>40</v>
      </c>
      <c r="C6" s="253" t="s">
        <v>413</v>
      </c>
      <c r="D6" s="255" t="s">
        <v>409</v>
      </c>
      <c r="E6" s="257" t="s">
        <v>414</v>
      </c>
    </row>
    <row r="7" spans="1:5" ht="29.25" thickBot="1">
      <c r="A7" s="75" t="s">
        <v>412</v>
      </c>
      <c r="B7" s="85"/>
      <c r="C7" s="254"/>
      <c r="D7" s="256"/>
      <c r="E7" s="258"/>
    </row>
    <row r="8" spans="1:5" ht="14.25">
      <c r="A8" s="74" t="s">
        <v>411</v>
      </c>
      <c r="B8" s="84">
        <v>5</v>
      </c>
      <c r="C8" s="253" t="s">
        <v>416</v>
      </c>
      <c r="D8" s="255" t="s">
        <v>409</v>
      </c>
      <c r="E8" s="257" t="s">
        <v>417</v>
      </c>
    </row>
    <row r="9" spans="1:5" ht="29.25" thickBot="1">
      <c r="A9" s="75" t="s">
        <v>415</v>
      </c>
      <c r="B9" s="85"/>
      <c r="C9" s="254"/>
      <c r="D9" s="256"/>
      <c r="E9" s="258"/>
    </row>
    <row r="10" spans="1:5" ht="14.25">
      <c r="A10" s="74" t="s">
        <v>411</v>
      </c>
      <c r="B10" s="84">
        <v>3</v>
      </c>
      <c r="C10" s="253" t="s">
        <v>419</v>
      </c>
      <c r="D10" s="255" t="s">
        <v>409</v>
      </c>
      <c r="E10" s="257" t="s">
        <v>420</v>
      </c>
    </row>
    <row r="11" spans="1:5" ht="29.25" thickBot="1">
      <c r="A11" s="75" t="s">
        <v>418</v>
      </c>
      <c r="B11" s="85"/>
      <c r="C11" s="254"/>
      <c r="D11" s="256"/>
      <c r="E11" s="258"/>
    </row>
    <row r="12" spans="1:5" ht="14.25">
      <c r="A12" s="74" t="s">
        <v>411</v>
      </c>
      <c r="B12" s="84">
        <v>5</v>
      </c>
      <c r="C12" s="253" t="s">
        <v>419</v>
      </c>
      <c r="D12" s="255" t="s">
        <v>409</v>
      </c>
      <c r="E12" s="257" t="s">
        <v>422</v>
      </c>
    </row>
    <row r="13" spans="1:5" ht="29.25" thickBot="1">
      <c r="A13" s="75" t="s">
        <v>421</v>
      </c>
      <c r="B13" s="85"/>
      <c r="C13" s="254"/>
      <c r="D13" s="256"/>
      <c r="E13" s="258"/>
    </row>
    <row r="14" spans="1:5" ht="14.25">
      <c r="A14" s="74" t="s">
        <v>411</v>
      </c>
      <c r="B14" s="84">
        <v>5</v>
      </c>
      <c r="C14" s="253" t="s">
        <v>419</v>
      </c>
      <c r="D14" s="255" t="s">
        <v>409</v>
      </c>
      <c r="E14" s="257" t="s">
        <v>424</v>
      </c>
    </row>
    <row r="15" spans="1:5" ht="43.5" thickBot="1">
      <c r="A15" s="75" t="s">
        <v>423</v>
      </c>
      <c r="B15" s="85"/>
      <c r="C15" s="254"/>
      <c r="D15" s="256"/>
      <c r="E15" s="258"/>
    </row>
    <row r="16" spans="1:5" ht="14.25">
      <c r="A16" s="74" t="s">
        <v>425</v>
      </c>
      <c r="B16" s="84">
        <v>49</v>
      </c>
      <c r="C16" s="76" t="s">
        <v>427</v>
      </c>
      <c r="D16" s="257" t="s">
        <v>429</v>
      </c>
      <c r="E16" s="257" t="s">
        <v>430</v>
      </c>
    </row>
    <row r="17" spans="1:5" ht="15" thickBot="1">
      <c r="A17" s="75" t="s">
        <v>426</v>
      </c>
      <c r="B17" s="85"/>
      <c r="C17" s="78" t="s">
        <v>428</v>
      </c>
      <c r="D17" s="258"/>
      <c r="E17" s="258"/>
    </row>
    <row r="18" spans="1:5" ht="14.25">
      <c r="A18" s="74" t="s">
        <v>431</v>
      </c>
      <c r="B18" s="84">
        <v>13</v>
      </c>
      <c r="C18" s="76" t="s">
        <v>427</v>
      </c>
      <c r="D18" s="255" t="s">
        <v>433</v>
      </c>
      <c r="E18" s="257" t="s">
        <v>434</v>
      </c>
    </row>
    <row r="19" spans="1:5" ht="29.25" thickBot="1">
      <c r="A19" s="75" t="s">
        <v>432</v>
      </c>
      <c r="B19" s="85"/>
      <c r="C19" s="78" t="s">
        <v>428</v>
      </c>
      <c r="D19" s="256"/>
      <c r="E19" s="258"/>
    </row>
    <row r="20" spans="1:5" ht="27.75" customHeight="1">
      <c r="A20" s="74" t="s">
        <v>431</v>
      </c>
      <c r="B20" s="84">
        <v>5</v>
      </c>
      <c r="C20" s="253" t="s">
        <v>372</v>
      </c>
      <c r="D20" s="255" t="s">
        <v>433</v>
      </c>
      <c r="E20" s="257" t="s">
        <v>373</v>
      </c>
    </row>
    <row r="21" spans="1:5" ht="43.5" thickBot="1">
      <c r="A21" s="75" t="s">
        <v>435</v>
      </c>
      <c r="B21" s="85"/>
      <c r="C21" s="254"/>
      <c r="D21" s="256"/>
      <c r="E21" s="258"/>
    </row>
    <row r="22" spans="1:5" ht="56.25" customHeight="1">
      <c r="A22" s="74" t="s">
        <v>431</v>
      </c>
      <c r="B22" s="84">
        <v>10</v>
      </c>
      <c r="C22" s="253" t="s">
        <v>375</v>
      </c>
      <c r="D22" s="255" t="s">
        <v>433</v>
      </c>
      <c r="E22" s="257" t="s">
        <v>376</v>
      </c>
    </row>
    <row r="23" spans="1:5" ht="29.25" thickBot="1">
      <c r="A23" s="75" t="s">
        <v>374</v>
      </c>
      <c r="B23" s="85"/>
      <c r="C23" s="254"/>
      <c r="D23" s="256"/>
      <c r="E23" s="258"/>
    </row>
    <row r="24" spans="1:5" ht="14.25">
      <c r="A24" s="74" t="s">
        <v>431</v>
      </c>
      <c r="B24" s="84">
        <v>57</v>
      </c>
      <c r="C24" s="76" t="s">
        <v>427</v>
      </c>
      <c r="D24" s="255" t="s">
        <v>433</v>
      </c>
      <c r="E24" s="257" t="s">
        <v>608</v>
      </c>
    </row>
    <row r="25" spans="1:5" ht="29.25" thickBot="1">
      <c r="A25" s="75" t="s">
        <v>377</v>
      </c>
      <c r="B25" s="85"/>
      <c r="C25" s="78" t="s">
        <v>607</v>
      </c>
      <c r="D25" s="256"/>
      <c r="E25" s="258"/>
    </row>
    <row r="26" spans="1:5" ht="70.5" customHeight="1">
      <c r="A26" s="74" t="s">
        <v>609</v>
      </c>
      <c r="B26" s="84">
        <v>38</v>
      </c>
      <c r="C26" s="253" t="s">
        <v>372</v>
      </c>
      <c r="D26" s="255" t="s">
        <v>409</v>
      </c>
      <c r="E26" s="257" t="s">
        <v>611</v>
      </c>
    </row>
    <row r="27" spans="1:5" ht="29.25" thickBot="1">
      <c r="A27" s="75" t="s">
        <v>610</v>
      </c>
      <c r="B27" s="85"/>
      <c r="C27" s="254"/>
      <c r="D27" s="256"/>
      <c r="E27" s="258"/>
    </row>
    <row r="28" spans="1:5" ht="99" customHeight="1">
      <c r="A28" s="74" t="s">
        <v>609</v>
      </c>
      <c r="B28" s="84">
        <v>30</v>
      </c>
      <c r="C28" s="253" t="s">
        <v>612</v>
      </c>
      <c r="D28" s="255" t="s">
        <v>409</v>
      </c>
      <c r="E28" s="257" t="s">
        <v>613</v>
      </c>
    </row>
    <row r="29" spans="1:5" ht="15" thickBot="1">
      <c r="A29" s="75"/>
      <c r="B29" s="85"/>
      <c r="C29" s="254"/>
      <c r="D29" s="256"/>
      <c r="E29" s="258"/>
    </row>
    <row r="30" spans="1:5" ht="170.25" customHeight="1">
      <c r="A30" s="74" t="s">
        <v>609</v>
      </c>
      <c r="B30" s="84">
        <v>5</v>
      </c>
      <c r="C30" s="253" t="s">
        <v>372</v>
      </c>
      <c r="D30" s="255" t="s">
        <v>409</v>
      </c>
      <c r="E30" s="257" t="s">
        <v>205</v>
      </c>
    </row>
    <row r="31" spans="1:5" ht="29.25" thickBot="1">
      <c r="A31" s="75" t="s">
        <v>614</v>
      </c>
      <c r="B31" s="85"/>
      <c r="C31" s="254"/>
      <c r="D31" s="256"/>
      <c r="E31" s="258"/>
    </row>
    <row r="32" spans="1:5" ht="29.25" thickBot="1">
      <c r="A32" s="75" t="s">
        <v>206</v>
      </c>
      <c r="B32" s="78">
        <v>18</v>
      </c>
      <c r="C32" s="78"/>
      <c r="D32" s="78"/>
      <c r="E32" s="79"/>
    </row>
    <row r="33" spans="1:5" ht="15.75" thickBot="1">
      <c r="A33" s="82" t="s">
        <v>207</v>
      </c>
      <c r="B33" s="83">
        <f>SUM(B4:B32)</f>
        <v>298</v>
      </c>
      <c r="C33" s="79"/>
      <c r="D33" s="78"/>
      <c r="E33" s="79"/>
    </row>
    <row r="35" ht="12.75">
      <c r="B35" s="72" t="s">
        <v>300</v>
      </c>
    </row>
    <row r="36" ht="13.5" thickBot="1"/>
    <row r="37" spans="1:5" ht="25.5">
      <c r="A37" s="259" t="s">
        <v>398</v>
      </c>
      <c r="B37" s="69" t="s">
        <v>399</v>
      </c>
      <c r="C37" s="259" t="s">
        <v>402</v>
      </c>
      <c r="D37" s="69" t="s">
        <v>403</v>
      </c>
      <c r="E37" s="259" t="s">
        <v>405</v>
      </c>
    </row>
    <row r="38" spans="1:5" ht="12.75">
      <c r="A38" s="260"/>
      <c r="B38" s="70" t="s">
        <v>400</v>
      </c>
      <c r="C38" s="260"/>
      <c r="D38" s="70" t="s">
        <v>404</v>
      </c>
      <c r="E38" s="260"/>
    </row>
    <row r="39" spans="1:5" ht="13.5" thickBot="1">
      <c r="A39" s="261"/>
      <c r="B39" s="71" t="s">
        <v>401</v>
      </c>
      <c r="C39" s="261"/>
      <c r="D39" s="73"/>
      <c r="E39" s="261"/>
    </row>
    <row r="40" spans="1:5" ht="84.75" customHeight="1">
      <c r="A40" s="74" t="s">
        <v>208</v>
      </c>
      <c r="B40" s="84">
        <v>25</v>
      </c>
      <c r="C40" s="76" t="s">
        <v>427</v>
      </c>
      <c r="D40" s="86" t="s">
        <v>429</v>
      </c>
      <c r="E40" s="86" t="s">
        <v>211</v>
      </c>
    </row>
    <row r="41" spans="1:5" ht="29.25" thickBot="1">
      <c r="A41" s="75" t="s">
        <v>209</v>
      </c>
      <c r="B41" s="85"/>
      <c r="C41" s="78" t="s">
        <v>210</v>
      </c>
      <c r="D41" s="75"/>
      <c r="E41" s="75"/>
    </row>
    <row r="42" spans="1:5" ht="14.25">
      <c r="A42" s="74" t="s">
        <v>208</v>
      </c>
      <c r="B42" s="84">
        <v>89</v>
      </c>
      <c r="C42" s="76" t="s">
        <v>427</v>
      </c>
      <c r="D42" s="255" t="s">
        <v>409</v>
      </c>
      <c r="E42" s="257" t="s">
        <v>214</v>
      </c>
    </row>
    <row r="43" spans="1:5" ht="43.5" thickBot="1">
      <c r="A43" s="75" t="s">
        <v>212</v>
      </c>
      <c r="B43" s="85"/>
      <c r="C43" s="78" t="s">
        <v>213</v>
      </c>
      <c r="D43" s="256"/>
      <c r="E43" s="258"/>
    </row>
    <row r="44" spans="1:5" ht="84.75" customHeight="1">
      <c r="A44" s="74" t="s">
        <v>208</v>
      </c>
      <c r="B44" s="84">
        <v>150</v>
      </c>
      <c r="C44" s="76" t="s">
        <v>427</v>
      </c>
      <c r="D44" s="255" t="s">
        <v>409</v>
      </c>
      <c r="E44" s="257" t="s">
        <v>216</v>
      </c>
    </row>
    <row r="45" spans="1:5" ht="72" thickBot="1">
      <c r="A45" s="75" t="s">
        <v>215</v>
      </c>
      <c r="B45" s="85"/>
      <c r="C45" s="78" t="s">
        <v>213</v>
      </c>
      <c r="D45" s="256"/>
      <c r="E45" s="258"/>
    </row>
    <row r="46" spans="1:5" ht="113.25" customHeight="1">
      <c r="A46" s="74" t="s">
        <v>217</v>
      </c>
      <c r="B46" s="84">
        <v>40</v>
      </c>
      <c r="C46" s="76" t="s">
        <v>427</v>
      </c>
      <c r="D46" s="257" t="s">
        <v>429</v>
      </c>
      <c r="E46" s="257" t="s">
        <v>219</v>
      </c>
    </row>
    <row r="47" spans="1:5" ht="29.25" thickBot="1">
      <c r="A47" s="75" t="s">
        <v>218</v>
      </c>
      <c r="B47" s="85"/>
      <c r="C47" s="78" t="s">
        <v>607</v>
      </c>
      <c r="D47" s="258"/>
      <c r="E47" s="258"/>
    </row>
    <row r="48" spans="1:5" ht="42" customHeight="1">
      <c r="A48" s="74" t="s">
        <v>217</v>
      </c>
      <c r="B48" s="84">
        <v>35</v>
      </c>
      <c r="C48" s="253" t="s">
        <v>221</v>
      </c>
      <c r="D48" s="257" t="s">
        <v>222</v>
      </c>
      <c r="E48" s="257" t="s">
        <v>223</v>
      </c>
    </row>
    <row r="49" spans="1:5" ht="29.25" thickBot="1">
      <c r="A49" s="75" t="s">
        <v>220</v>
      </c>
      <c r="B49" s="85"/>
      <c r="C49" s="254"/>
      <c r="D49" s="258"/>
      <c r="E49" s="258"/>
    </row>
    <row r="50" spans="1:5" ht="369.75" customHeight="1">
      <c r="A50" s="74" t="s">
        <v>224</v>
      </c>
      <c r="B50" s="84">
        <v>72</v>
      </c>
      <c r="C50" s="76" t="s">
        <v>427</v>
      </c>
      <c r="D50" s="255" t="s">
        <v>409</v>
      </c>
      <c r="E50" s="257" t="s">
        <v>227</v>
      </c>
    </row>
    <row r="51" spans="1:5" ht="15" thickBot="1">
      <c r="A51" s="75" t="s">
        <v>225</v>
      </c>
      <c r="B51" s="85"/>
      <c r="C51" s="78" t="s">
        <v>226</v>
      </c>
      <c r="D51" s="256"/>
      <c r="E51" s="258"/>
    </row>
    <row r="52" spans="1:5" ht="213.75">
      <c r="A52" s="74" t="s">
        <v>228</v>
      </c>
      <c r="B52" s="84">
        <v>40</v>
      </c>
      <c r="C52" s="76" t="s">
        <v>427</v>
      </c>
      <c r="D52" s="257" t="s">
        <v>429</v>
      </c>
      <c r="E52" s="77" t="s">
        <v>231</v>
      </c>
    </row>
    <row r="53" spans="1:5" ht="271.5" thickBot="1">
      <c r="A53" s="75" t="s">
        <v>229</v>
      </c>
      <c r="B53" s="85"/>
      <c r="C53" s="78" t="s">
        <v>230</v>
      </c>
      <c r="D53" s="258"/>
      <c r="E53" s="79" t="s">
        <v>232</v>
      </c>
    </row>
    <row r="54" spans="1:5" ht="28.5">
      <c r="A54" s="74" t="s">
        <v>233</v>
      </c>
      <c r="B54" s="84">
        <v>50</v>
      </c>
      <c r="C54" s="76" t="s">
        <v>427</v>
      </c>
      <c r="D54" s="255" t="s">
        <v>409</v>
      </c>
      <c r="E54" s="77" t="s">
        <v>235</v>
      </c>
    </row>
    <row r="55" spans="1:5" ht="142.5">
      <c r="A55" s="74" t="s">
        <v>234</v>
      </c>
      <c r="B55" s="91"/>
      <c r="C55" s="76" t="s">
        <v>226</v>
      </c>
      <c r="D55" s="262"/>
      <c r="E55" s="90" t="s">
        <v>236</v>
      </c>
    </row>
    <row r="56" spans="1:5" ht="57">
      <c r="A56" s="87"/>
      <c r="B56" s="91"/>
      <c r="C56" s="88"/>
      <c r="D56" s="262"/>
      <c r="E56" s="90" t="s">
        <v>237</v>
      </c>
    </row>
    <row r="57" spans="1:5" ht="100.5" thickBot="1">
      <c r="A57" s="80"/>
      <c r="B57" s="85"/>
      <c r="C57" s="89"/>
      <c r="D57" s="256"/>
      <c r="E57" s="79" t="s">
        <v>238</v>
      </c>
    </row>
    <row r="58" spans="1:5" ht="242.25">
      <c r="A58" s="74" t="s">
        <v>239</v>
      </c>
      <c r="B58" s="84">
        <v>50</v>
      </c>
      <c r="C58" s="76" t="s">
        <v>427</v>
      </c>
      <c r="D58" s="255" t="s">
        <v>409</v>
      </c>
      <c r="E58" s="77" t="s">
        <v>241</v>
      </c>
    </row>
    <row r="59" spans="1:5" ht="171.75" thickBot="1">
      <c r="A59" s="75" t="s">
        <v>240</v>
      </c>
      <c r="B59" s="85"/>
      <c r="C59" s="78" t="s">
        <v>226</v>
      </c>
      <c r="D59" s="256"/>
      <c r="E59" s="79" t="s">
        <v>246</v>
      </c>
    </row>
    <row r="60" spans="1:5" ht="270" customHeight="1">
      <c r="A60" s="74" t="s">
        <v>239</v>
      </c>
      <c r="B60" s="84">
        <v>10</v>
      </c>
      <c r="C60" s="76" t="s">
        <v>427</v>
      </c>
      <c r="D60" s="255" t="s">
        <v>409</v>
      </c>
      <c r="E60" s="257" t="s">
        <v>248</v>
      </c>
    </row>
    <row r="61" spans="1:5" ht="15" thickBot="1">
      <c r="A61" s="75" t="s">
        <v>247</v>
      </c>
      <c r="B61" s="85"/>
      <c r="C61" s="78" t="s">
        <v>226</v>
      </c>
      <c r="D61" s="256"/>
      <c r="E61" s="258"/>
    </row>
    <row r="62" spans="1:5" ht="15.75" thickBot="1">
      <c r="A62" s="82" t="s">
        <v>207</v>
      </c>
      <c r="B62" s="83">
        <f>SUM(B40:B61)</f>
        <v>561</v>
      </c>
      <c r="C62" s="79"/>
      <c r="D62" s="78"/>
      <c r="E62" s="79"/>
    </row>
    <row r="64" ht="13.5" thickBot="1">
      <c r="C64" s="72" t="s">
        <v>301</v>
      </c>
    </row>
    <row r="65" spans="1:5" ht="25.5">
      <c r="A65" s="259" t="s">
        <v>398</v>
      </c>
      <c r="B65" s="69" t="s">
        <v>399</v>
      </c>
      <c r="C65" s="259" t="s">
        <v>402</v>
      </c>
      <c r="D65" s="69" t="s">
        <v>403</v>
      </c>
      <c r="E65" s="259" t="s">
        <v>405</v>
      </c>
    </row>
    <row r="66" spans="1:5" ht="12.75">
      <c r="A66" s="260"/>
      <c r="B66" s="70" t="s">
        <v>400</v>
      </c>
      <c r="C66" s="260"/>
      <c r="D66" s="70" t="s">
        <v>404</v>
      </c>
      <c r="E66" s="260"/>
    </row>
    <row r="67" spans="1:5" ht="13.5" thickBot="1">
      <c r="A67" s="261"/>
      <c r="B67" s="71" t="s">
        <v>401</v>
      </c>
      <c r="C67" s="261"/>
      <c r="D67" s="73"/>
      <c r="E67" s="261"/>
    </row>
    <row r="68" spans="1:5" ht="86.25" thickBot="1">
      <c r="A68" s="75" t="s">
        <v>249</v>
      </c>
      <c r="B68" s="78">
        <v>150</v>
      </c>
      <c r="C68" s="78" t="s">
        <v>372</v>
      </c>
      <c r="D68" s="92" t="s">
        <v>409</v>
      </c>
      <c r="E68" s="79" t="s">
        <v>250</v>
      </c>
    </row>
    <row r="69" spans="1:5" ht="29.25" thickBot="1">
      <c r="A69" s="75" t="s">
        <v>251</v>
      </c>
      <c r="B69" s="78">
        <v>52</v>
      </c>
      <c r="C69" s="78" t="s">
        <v>375</v>
      </c>
      <c r="D69" s="79" t="s">
        <v>429</v>
      </c>
      <c r="E69" s="79" t="s">
        <v>252</v>
      </c>
    </row>
    <row r="70" spans="1:5" ht="43.5" thickBot="1">
      <c r="A70" s="75" t="s">
        <v>253</v>
      </c>
      <c r="B70" s="78">
        <v>3</v>
      </c>
      <c r="C70" s="78" t="s">
        <v>221</v>
      </c>
      <c r="D70" s="92" t="s">
        <v>409</v>
      </c>
      <c r="E70" s="79" t="s">
        <v>254</v>
      </c>
    </row>
    <row r="71" spans="1:5" ht="43.5" thickBot="1">
      <c r="A71" s="75" t="s">
        <v>255</v>
      </c>
      <c r="B71" s="78">
        <v>50</v>
      </c>
      <c r="C71" s="78" t="s">
        <v>372</v>
      </c>
      <c r="D71" s="79" t="s">
        <v>429</v>
      </c>
      <c r="E71" s="79" t="s">
        <v>256</v>
      </c>
    </row>
    <row r="72" spans="1:5" ht="114.75" thickBot="1">
      <c r="A72" s="75" t="s">
        <v>257</v>
      </c>
      <c r="B72" s="78">
        <v>400</v>
      </c>
      <c r="C72" s="78" t="s">
        <v>372</v>
      </c>
      <c r="D72" s="92" t="s">
        <v>409</v>
      </c>
      <c r="E72" s="79" t="s">
        <v>258</v>
      </c>
    </row>
    <row r="73" spans="1:5" ht="200.25" thickBot="1">
      <c r="A73" s="75" t="s">
        <v>259</v>
      </c>
      <c r="B73" s="78">
        <v>126</v>
      </c>
      <c r="C73" s="78" t="s">
        <v>260</v>
      </c>
      <c r="D73" s="79" t="s">
        <v>429</v>
      </c>
      <c r="E73" s="79" t="s">
        <v>313</v>
      </c>
    </row>
    <row r="74" spans="1:5" ht="100.5" thickBot="1">
      <c r="A74" s="75" t="s">
        <v>314</v>
      </c>
      <c r="B74" s="78">
        <v>85</v>
      </c>
      <c r="C74" s="78" t="s">
        <v>372</v>
      </c>
      <c r="D74" s="92" t="s">
        <v>409</v>
      </c>
      <c r="E74" s="79" t="s">
        <v>315</v>
      </c>
    </row>
    <row r="75" spans="1:5" ht="15.75" thickBot="1">
      <c r="A75" s="93" t="s">
        <v>207</v>
      </c>
      <c r="B75" s="83">
        <f>SUM(B68:B74)</f>
        <v>866</v>
      </c>
      <c r="C75" s="83"/>
      <c r="D75" s="78"/>
      <c r="E75" s="79"/>
    </row>
    <row r="77" ht="13.5" thickBot="1">
      <c r="C77" s="72" t="s">
        <v>302</v>
      </c>
    </row>
    <row r="78" spans="1:5" ht="25.5">
      <c r="A78" s="259" t="s">
        <v>398</v>
      </c>
      <c r="B78" s="69" t="s">
        <v>399</v>
      </c>
      <c r="C78" s="259" t="s">
        <v>402</v>
      </c>
      <c r="D78" s="69" t="s">
        <v>403</v>
      </c>
      <c r="E78" s="259" t="s">
        <v>405</v>
      </c>
    </row>
    <row r="79" spans="1:5" ht="12.75">
      <c r="A79" s="260"/>
      <c r="B79" s="70" t="s">
        <v>400</v>
      </c>
      <c r="C79" s="260"/>
      <c r="D79" s="70" t="s">
        <v>404</v>
      </c>
      <c r="E79" s="260"/>
    </row>
    <row r="80" spans="1:5" ht="13.5" thickBot="1">
      <c r="A80" s="261"/>
      <c r="B80" s="71" t="s">
        <v>401</v>
      </c>
      <c r="C80" s="261"/>
      <c r="D80" s="73"/>
      <c r="E80" s="261"/>
    </row>
    <row r="81" spans="1:5" ht="143.25" thickBot="1">
      <c r="A81" s="75" t="s">
        <v>316</v>
      </c>
      <c r="B81" s="78">
        <v>250</v>
      </c>
      <c r="C81" s="78" t="s">
        <v>317</v>
      </c>
      <c r="D81" s="79" t="s">
        <v>318</v>
      </c>
      <c r="E81" s="79" t="s">
        <v>319</v>
      </c>
    </row>
    <row r="82" spans="1:5" ht="186" thickBot="1">
      <c r="A82" s="75" t="s">
        <v>320</v>
      </c>
      <c r="B82" s="78">
        <v>525</v>
      </c>
      <c r="C82" s="78" t="s">
        <v>221</v>
      </c>
      <c r="D82" s="79" t="s">
        <v>429</v>
      </c>
      <c r="E82" s="92" t="s">
        <v>321</v>
      </c>
    </row>
    <row r="83" spans="1:5" ht="257.25" thickBot="1">
      <c r="A83" s="75" t="s">
        <v>322</v>
      </c>
      <c r="B83" s="78">
        <v>83</v>
      </c>
      <c r="C83" s="78" t="s">
        <v>221</v>
      </c>
      <c r="D83" s="79" t="s">
        <v>409</v>
      </c>
      <c r="E83" s="79" t="s">
        <v>323</v>
      </c>
    </row>
    <row r="84" spans="1:5" ht="86.25" thickBot="1">
      <c r="A84" s="75" t="s">
        <v>324</v>
      </c>
      <c r="B84" s="78">
        <v>100</v>
      </c>
      <c r="C84" s="78" t="s">
        <v>372</v>
      </c>
      <c r="D84" s="79" t="s">
        <v>409</v>
      </c>
      <c r="E84" s="79" t="s">
        <v>325</v>
      </c>
    </row>
    <row r="85" spans="1:5" ht="114.75" thickBot="1">
      <c r="A85" s="75" t="s">
        <v>326</v>
      </c>
      <c r="B85" s="78">
        <v>20</v>
      </c>
      <c r="C85" s="78" t="s">
        <v>221</v>
      </c>
      <c r="D85" s="79" t="s">
        <v>409</v>
      </c>
      <c r="E85" s="79" t="s">
        <v>327</v>
      </c>
    </row>
    <row r="86" spans="1:5" ht="86.25" thickBot="1">
      <c r="A86" s="75" t="s">
        <v>328</v>
      </c>
      <c r="B86" s="78">
        <v>21</v>
      </c>
      <c r="C86" s="78" t="s">
        <v>329</v>
      </c>
      <c r="D86" s="79" t="s">
        <v>409</v>
      </c>
      <c r="E86" s="79" t="s">
        <v>330</v>
      </c>
    </row>
    <row r="87" spans="1:5" ht="86.25" thickBot="1">
      <c r="A87" s="75" t="s">
        <v>331</v>
      </c>
      <c r="B87" s="78">
        <v>80</v>
      </c>
      <c r="C87" s="78" t="s">
        <v>329</v>
      </c>
      <c r="D87" s="79" t="s">
        <v>409</v>
      </c>
      <c r="E87" s="79" t="s">
        <v>332</v>
      </c>
    </row>
    <row r="88" spans="1:5" ht="57.75" thickBot="1">
      <c r="A88" s="75" t="s">
        <v>333</v>
      </c>
      <c r="B88" s="78">
        <v>20</v>
      </c>
      <c r="C88" s="78" t="s">
        <v>221</v>
      </c>
      <c r="D88" s="79" t="s">
        <v>409</v>
      </c>
      <c r="E88" s="79" t="s">
        <v>334</v>
      </c>
    </row>
    <row r="89" spans="1:5" ht="15.75" thickBot="1">
      <c r="A89" s="82" t="s">
        <v>207</v>
      </c>
      <c r="B89" s="83">
        <f>SUM(B81:B88)</f>
        <v>1099</v>
      </c>
      <c r="C89" s="79"/>
      <c r="D89" s="78"/>
      <c r="E89" s="79"/>
    </row>
    <row r="91" ht="12.75">
      <c r="C91" s="72" t="s">
        <v>303</v>
      </c>
    </row>
    <row r="92" ht="13.5" thickBot="1"/>
    <row r="93" spans="1:5" ht="25.5">
      <c r="A93" s="259" t="s">
        <v>398</v>
      </c>
      <c r="B93" s="69" t="s">
        <v>399</v>
      </c>
      <c r="C93" s="259" t="s">
        <v>402</v>
      </c>
      <c r="D93" s="69" t="s">
        <v>403</v>
      </c>
      <c r="E93" s="259" t="s">
        <v>405</v>
      </c>
    </row>
    <row r="94" spans="1:5" ht="12.75">
      <c r="A94" s="260"/>
      <c r="B94" s="70" t="s">
        <v>400</v>
      </c>
      <c r="C94" s="260"/>
      <c r="D94" s="70" t="s">
        <v>404</v>
      </c>
      <c r="E94" s="260"/>
    </row>
    <row r="95" spans="1:5" ht="13.5" thickBot="1">
      <c r="A95" s="261"/>
      <c r="B95" s="71" t="s">
        <v>401</v>
      </c>
      <c r="C95" s="261"/>
      <c r="D95" s="73"/>
      <c r="E95" s="261"/>
    </row>
    <row r="96" spans="1:5" ht="14.25">
      <c r="A96" s="257" t="s">
        <v>335</v>
      </c>
      <c r="B96" s="84">
        <v>1</v>
      </c>
      <c r="C96" s="76" t="s">
        <v>427</v>
      </c>
      <c r="D96" s="257" t="s">
        <v>409</v>
      </c>
      <c r="E96" s="257"/>
    </row>
    <row r="97" spans="1:5" ht="15" thickBot="1">
      <c r="A97" s="258"/>
      <c r="B97" s="85"/>
      <c r="C97" s="78" t="s">
        <v>226</v>
      </c>
      <c r="D97" s="258"/>
      <c r="E97" s="258"/>
    </row>
    <row r="98" spans="1:5" ht="14.25">
      <c r="A98" s="74" t="s">
        <v>336</v>
      </c>
      <c r="B98" s="84">
        <v>1</v>
      </c>
      <c r="C98" s="253" t="s">
        <v>329</v>
      </c>
      <c r="D98" s="257" t="s">
        <v>409</v>
      </c>
      <c r="E98" s="257"/>
    </row>
    <row r="99" spans="1:5" ht="29.25" thickBot="1">
      <c r="A99" s="75" t="s">
        <v>337</v>
      </c>
      <c r="B99" s="85"/>
      <c r="C99" s="254"/>
      <c r="D99" s="258"/>
      <c r="E99" s="258"/>
    </row>
    <row r="100" spans="1:5" ht="271.5" thickBot="1">
      <c r="A100" s="75" t="s">
        <v>338</v>
      </c>
      <c r="B100" s="78">
        <v>239</v>
      </c>
      <c r="C100" s="78" t="s">
        <v>339</v>
      </c>
      <c r="D100" s="79" t="s">
        <v>340</v>
      </c>
      <c r="E100" s="79" t="s">
        <v>341</v>
      </c>
    </row>
    <row r="101" spans="1:5" ht="186" thickBot="1">
      <c r="A101" s="75" t="s">
        <v>342</v>
      </c>
      <c r="B101" s="78">
        <v>43</v>
      </c>
      <c r="C101" s="78" t="s">
        <v>372</v>
      </c>
      <c r="D101" s="79" t="s">
        <v>343</v>
      </c>
      <c r="E101" s="79" t="s">
        <v>344</v>
      </c>
    </row>
    <row r="102" spans="1:5" ht="27.75" customHeight="1">
      <c r="A102" s="257" t="s">
        <v>345</v>
      </c>
      <c r="B102" s="84">
        <v>12</v>
      </c>
      <c r="C102" s="76" t="s">
        <v>427</v>
      </c>
      <c r="D102" s="257" t="s">
        <v>409</v>
      </c>
      <c r="E102" s="257" t="s">
        <v>346</v>
      </c>
    </row>
    <row r="103" spans="1:5" ht="15" thickBot="1">
      <c r="A103" s="258"/>
      <c r="B103" s="85"/>
      <c r="C103" s="78" t="s">
        <v>226</v>
      </c>
      <c r="D103" s="258"/>
      <c r="E103" s="258"/>
    </row>
    <row r="104" spans="1:5" ht="56.25" customHeight="1">
      <c r="A104" s="257" t="s">
        <v>347</v>
      </c>
      <c r="B104" s="84">
        <v>62</v>
      </c>
      <c r="C104" s="76" t="s">
        <v>427</v>
      </c>
      <c r="D104" s="257" t="s">
        <v>349</v>
      </c>
      <c r="E104" s="257" t="s">
        <v>352</v>
      </c>
    </row>
    <row r="105" spans="1:5" ht="29.25" thickBot="1">
      <c r="A105" s="258"/>
      <c r="B105" s="85"/>
      <c r="C105" s="78" t="s">
        <v>348</v>
      </c>
      <c r="D105" s="258"/>
      <c r="E105" s="258"/>
    </row>
    <row r="106" spans="1:5" ht="271.5" thickBot="1">
      <c r="A106" s="75" t="s">
        <v>353</v>
      </c>
      <c r="B106" s="78">
        <v>86</v>
      </c>
      <c r="C106" s="78" t="s">
        <v>372</v>
      </c>
      <c r="D106" s="79" t="s">
        <v>354</v>
      </c>
      <c r="E106" s="79" t="s">
        <v>355</v>
      </c>
    </row>
    <row r="107" spans="1:5" ht="28.5">
      <c r="A107" s="74" t="s">
        <v>356</v>
      </c>
      <c r="B107" s="84">
        <v>14</v>
      </c>
      <c r="C107" s="76" t="s">
        <v>427</v>
      </c>
      <c r="D107" s="257" t="s">
        <v>358</v>
      </c>
      <c r="E107" s="257" t="s">
        <v>359</v>
      </c>
    </row>
    <row r="108" spans="1:5" ht="29.25" thickBot="1">
      <c r="A108" s="75" t="s">
        <v>357</v>
      </c>
      <c r="B108" s="85"/>
      <c r="C108" s="78" t="s">
        <v>607</v>
      </c>
      <c r="D108" s="258"/>
      <c r="E108" s="258"/>
    </row>
    <row r="109" spans="1:5" ht="29.25" thickBot="1">
      <c r="A109" s="75" t="s">
        <v>360</v>
      </c>
      <c r="B109" s="78">
        <v>38</v>
      </c>
      <c r="C109" s="78"/>
      <c r="D109" s="79"/>
      <c r="E109" s="79" t="s">
        <v>361</v>
      </c>
    </row>
    <row r="110" spans="1:5" ht="42" customHeight="1">
      <c r="A110" s="74" t="s">
        <v>362</v>
      </c>
      <c r="B110" s="84">
        <v>16</v>
      </c>
      <c r="C110" s="253" t="s">
        <v>364</v>
      </c>
      <c r="D110" s="257" t="s">
        <v>365</v>
      </c>
      <c r="E110" s="257" t="s">
        <v>366</v>
      </c>
    </row>
    <row r="111" spans="1:5" ht="15" thickBot="1">
      <c r="A111" s="75" t="s">
        <v>363</v>
      </c>
      <c r="B111" s="85"/>
      <c r="C111" s="254"/>
      <c r="D111" s="258"/>
      <c r="E111" s="258"/>
    </row>
    <row r="112" spans="1:5" ht="43.5" thickBot="1">
      <c r="A112" s="75" t="s">
        <v>367</v>
      </c>
      <c r="B112" s="78">
        <v>4</v>
      </c>
      <c r="C112" s="78" t="s">
        <v>368</v>
      </c>
      <c r="D112" s="79" t="s">
        <v>409</v>
      </c>
      <c r="E112" s="79" t="s">
        <v>369</v>
      </c>
    </row>
    <row r="113" spans="1:5" ht="43.5" thickBot="1">
      <c r="A113" s="75" t="s">
        <v>370</v>
      </c>
      <c r="B113" s="78">
        <v>23</v>
      </c>
      <c r="C113" s="78" t="s">
        <v>368</v>
      </c>
      <c r="D113" s="79" t="s">
        <v>409</v>
      </c>
      <c r="E113" s="79" t="s">
        <v>371</v>
      </c>
    </row>
    <row r="114" spans="1:5" ht="15.75" thickBot="1">
      <c r="A114" s="82" t="s">
        <v>207</v>
      </c>
      <c r="B114" s="83">
        <f>SUM(B96:B113)</f>
        <v>539</v>
      </c>
      <c r="C114" s="79"/>
      <c r="D114" s="78"/>
      <c r="E114" s="79"/>
    </row>
    <row r="117" ht="13.5" thickBot="1"/>
    <row r="118" spans="1:5" ht="25.5">
      <c r="A118" s="259" t="s">
        <v>398</v>
      </c>
      <c r="B118" s="69" t="s">
        <v>399</v>
      </c>
      <c r="C118" s="259" t="s">
        <v>402</v>
      </c>
      <c r="D118" s="69" t="s">
        <v>403</v>
      </c>
      <c r="E118" s="259" t="s">
        <v>405</v>
      </c>
    </row>
    <row r="119" spans="1:5" ht="12.75">
      <c r="A119" s="260"/>
      <c r="B119" s="70" t="s">
        <v>400</v>
      </c>
      <c r="C119" s="260"/>
      <c r="D119" s="70" t="s">
        <v>404</v>
      </c>
      <c r="E119" s="260"/>
    </row>
    <row r="120" spans="1:5" ht="13.5" thickBot="1">
      <c r="A120" s="261"/>
      <c r="B120" s="71" t="s">
        <v>401</v>
      </c>
      <c r="C120" s="261"/>
      <c r="D120" s="73"/>
      <c r="E120" s="261"/>
    </row>
    <row r="121" spans="1:5" ht="99.75">
      <c r="A121" s="74" t="s">
        <v>557</v>
      </c>
      <c r="B121" s="84">
        <v>169</v>
      </c>
      <c r="C121" s="253" t="s">
        <v>559</v>
      </c>
      <c r="D121" s="257" t="s">
        <v>365</v>
      </c>
      <c r="E121" s="77" t="s">
        <v>560</v>
      </c>
    </row>
    <row r="122" spans="1:5" ht="71.25">
      <c r="A122" s="74" t="s">
        <v>558</v>
      </c>
      <c r="B122" s="91"/>
      <c r="C122" s="263"/>
      <c r="D122" s="264"/>
      <c r="E122" s="77" t="s">
        <v>561</v>
      </c>
    </row>
    <row r="123" spans="1:5" ht="71.25">
      <c r="A123" s="87"/>
      <c r="B123" s="91"/>
      <c r="C123" s="263"/>
      <c r="D123" s="264"/>
      <c r="E123" s="77" t="s">
        <v>562</v>
      </c>
    </row>
    <row r="124" spans="1:5" ht="42.75">
      <c r="A124" s="87"/>
      <c r="B124" s="91"/>
      <c r="C124" s="263"/>
      <c r="D124" s="264"/>
      <c r="E124" s="77" t="s">
        <v>563</v>
      </c>
    </row>
    <row r="125" spans="1:5" ht="15" thickBot="1">
      <c r="A125" s="80"/>
      <c r="B125" s="85"/>
      <c r="C125" s="254"/>
      <c r="D125" s="258"/>
      <c r="E125" s="79" t="s">
        <v>564</v>
      </c>
    </row>
    <row r="126" spans="1:5" ht="85.5">
      <c r="A126" s="74" t="s">
        <v>565</v>
      </c>
      <c r="B126" s="84">
        <v>11</v>
      </c>
      <c r="C126" s="253" t="s">
        <v>329</v>
      </c>
      <c r="D126" s="257" t="s">
        <v>365</v>
      </c>
      <c r="E126" s="77" t="s">
        <v>567</v>
      </c>
    </row>
    <row r="127" spans="1:5" ht="72" thickBot="1">
      <c r="A127" s="75" t="s">
        <v>566</v>
      </c>
      <c r="B127" s="85"/>
      <c r="C127" s="254"/>
      <c r="D127" s="258"/>
      <c r="E127" s="79" t="s">
        <v>568</v>
      </c>
    </row>
    <row r="128" spans="1:5" ht="99" customHeight="1">
      <c r="A128" s="74" t="s">
        <v>565</v>
      </c>
      <c r="B128" s="84">
        <v>38</v>
      </c>
      <c r="C128" s="253" t="s">
        <v>329</v>
      </c>
      <c r="D128" s="257" t="s">
        <v>365</v>
      </c>
      <c r="E128" s="257" t="s">
        <v>570</v>
      </c>
    </row>
    <row r="129" spans="1:5" ht="43.5" thickBot="1">
      <c r="A129" s="75" t="s">
        <v>569</v>
      </c>
      <c r="B129" s="85"/>
      <c r="C129" s="254"/>
      <c r="D129" s="258"/>
      <c r="E129" s="258"/>
    </row>
    <row r="130" spans="1:5" ht="228">
      <c r="A130" s="74" t="s">
        <v>565</v>
      </c>
      <c r="B130" s="84">
        <v>89</v>
      </c>
      <c r="C130" s="253" t="s">
        <v>572</v>
      </c>
      <c r="D130" s="257" t="s">
        <v>365</v>
      </c>
      <c r="E130" s="77" t="s">
        <v>452</v>
      </c>
    </row>
    <row r="131" spans="1:5" ht="72" thickBot="1">
      <c r="A131" s="75" t="s">
        <v>571</v>
      </c>
      <c r="B131" s="85"/>
      <c r="C131" s="254"/>
      <c r="D131" s="258"/>
      <c r="E131" s="79" t="s">
        <v>453</v>
      </c>
    </row>
    <row r="132" spans="1:5" ht="99.75">
      <c r="A132" s="74" t="s">
        <v>454</v>
      </c>
      <c r="B132" s="84">
        <v>156</v>
      </c>
      <c r="C132" s="253" t="s">
        <v>456</v>
      </c>
      <c r="D132" s="257" t="s">
        <v>365</v>
      </c>
      <c r="E132" s="77" t="s">
        <v>457</v>
      </c>
    </row>
    <row r="133" spans="1:5" ht="57">
      <c r="A133" s="74" t="s">
        <v>455</v>
      </c>
      <c r="B133" s="91"/>
      <c r="C133" s="263"/>
      <c r="D133" s="264"/>
      <c r="E133" s="77" t="s">
        <v>458</v>
      </c>
    </row>
    <row r="134" spans="1:5" ht="15" thickBot="1">
      <c r="A134" s="75"/>
      <c r="B134" s="85"/>
      <c r="C134" s="254"/>
      <c r="D134" s="258"/>
      <c r="E134" s="89"/>
    </row>
    <row r="135" spans="1:5" ht="27.75" customHeight="1">
      <c r="A135" s="74" t="s">
        <v>454</v>
      </c>
      <c r="B135" s="84">
        <v>43</v>
      </c>
      <c r="C135" s="253" t="s">
        <v>221</v>
      </c>
      <c r="D135" s="257" t="s">
        <v>460</v>
      </c>
      <c r="E135" s="257" t="s">
        <v>461</v>
      </c>
    </row>
    <row r="136" spans="1:5" ht="43.5" thickBot="1">
      <c r="A136" s="75" t="s">
        <v>459</v>
      </c>
      <c r="B136" s="85"/>
      <c r="C136" s="254"/>
      <c r="D136" s="258"/>
      <c r="E136" s="258"/>
    </row>
    <row r="137" spans="1:5" ht="99" customHeight="1">
      <c r="A137" s="74" t="s">
        <v>628</v>
      </c>
      <c r="B137" s="84">
        <v>44</v>
      </c>
      <c r="C137" s="76" t="s">
        <v>427</v>
      </c>
      <c r="D137" s="257" t="s">
        <v>365</v>
      </c>
      <c r="E137" s="257" t="s">
        <v>0</v>
      </c>
    </row>
    <row r="138" spans="1:5" ht="15" thickBot="1">
      <c r="A138" s="75" t="s">
        <v>462</v>
      </c>
      <c r="B138" s="85"/>
      <c r="C138" s="78" t="s">
        <v>463</v>
      </c>
      <c r="D138" s="258"/>
      <c r="E138" s="258"/>
    </row>
    <row r="139" spans="1:5" ht="141.75" customHeight="1">
      <c r="A139" s="74" t="s">
        <v>1</v>
      </c>
      <c r="B139" s="84">
        <v>33</v>
      </c>
      <c r="C139" s="253" t="s">
        <v>3</v>
      </c>
      <c r="D139" s="257" t="s">
        <v>365</v>
      </c>
      <c r="E139" s="257" t="s">
        <v>4</v>
      </c>
    </row>
    <row r="140" spans="1:5" ht="29.25" thickBot="1">
      <c r="A140" s="75" t="s">
        <v>2</v>
      </c>
      <c r="B140" s="85"/>
      <c r="C140" s="254"/>
      <c r="D140" s="258"/>
      <c r="E140" s="258"/>
    </row>
    <row r="141" spans="1:5" ht="27.75" customHeight="1">
      <c r="A141" s="74" t="s">
        <v>1</v>
      </c>
      <c r="B141" s="84">
        <v>51</v>
      </c>
      <c r="C141" s="253"/>
      <c r="D141" s="257" t="s">
        <v>365</v>
      </c>
      <c r="E141" s="257" t="s">
        <v>6</v>
      </c>
    </row>
    <row r="142" spans="1:5" ht="43.5" thickBot="1">
      <c r="A142" s="75" t="s">
        <v>5</v>
      </c>
      <c r="B142" s="85"/>
      <c r="C142" s="254"/>
      <c r="D142" s="258"/>
      <c r="E142" s="258"/>
    </row>
    <row r="143" spans="1:5" ht="113.25" customHeight="1">
      <c r="A143" s="74" t="s">
        <v>7</v>
      </c>
      <c r="B143" s="84">
        <v>31</v>
      </c>
      <c r="C143" s="253" t="s">
        <v>179</v>
      </c>
      <c r="D143" s="257" t="s">
        <v>365</v>
      </c>
      <c r="E143" s="257" t="s">
        <v>180</v>
      </c>
    </row>
    <row r="144" spans="1:5" ht="43.5" thickBot="1">
      <c r="A144" s="75" t="s">
        <v>178</v>
      </c>
      <c r="B144" s="85"/>
      <c r="C144" s="254"/>
      <c r="D144" s="258"/>
      <c r="E144" s="258"/>
    </row>
    <row r="145" spans="1:5" ht="71.25">
      <c r="A145" s="257" t="s">
        <v>181</v>
      </c>
      <c r="B145" s="84">
        <v>83</v>
      </c>
      <c r="C145" s="253" t="s">
        <v>364</v>
      </c>
      <c r="D145" s="257" t="s">
        <v>182</v>
      </c>
      <c r="E145" s="77" t="s">
        <v>183</v>
      </c>
    </row>
    <row r="146" spans="1:5" ht="86.25" thickBot="1">
      <c r="A146" s="258"/>
      <c r="B146" s="85"/>
      <c r="C146" s="254"/>
      <c r="D146" s="258"/>
      <c r="E146" s="79" t="s">
        <v>184</v>
      </c>
    </row>
    <row r="147" spans="1:5" ht="113.25" customHeight="1">
      <c r="A147" s="74" t="s">
        <v>185</v>
      </c>
      <c r="B147" s="84">
        <v>360</v>
      </c>
      <c r="C147" s="253" t="s">
        <v>179</v>
      </c>
      <c r="D147" s="257" t="s">
        <v>187</v>
      </c>
      <c r="E147" s="257" t="s">
        <v>188</v>
      </c>
    </row>
    <row r="148" spans="1:5" ht="43.5" thickBot="1">
      <c r="A148" s="75" t="s">
        <v>186</v>
      </c>
      <c r="B148" s="85"/>
      <c r="C148" s="254"/>
      <c r="D148" s="258"/>
      <c r="E148" s="258"/>
    </row>
    <row r="149" spans="1:5" ht="15.75" thickBot="1">
      <c r="A149" s="82" t="s">
        <v>207</v>
      </c>
      <c r="B149" s="83">
        <f>SUM(B121:B148)</f>
        <v>1108</v>
      </c>
      <c r="C149" s="79"/>
      <c r="D149" s="78"/>
      <c r="E149" s="79"/>
    </row>
    <row r="155" ht="12.75">
      <c r="B155" s="72">
        <f>B149+B114+B89+B75+B62+B33</f>
        <v>4471</v>
      </c>
    </row>
  </sheetData>
  <mergeCells count="121">
    <mergeCell ref="C147:C148"/>
    <mergeCell ref="D147:D148"/>
    <mergeCell ref="E147:E148"/>
    <mergeCell ref="C143:C144"/>
    <mergeCell ref="D143:D144"/>
    <mergeCell ref="E143:E144"/>
    <mergeCell ref="A145:A146"/>
    <mergeCell ref="C145:C146"/>
    <mergeCell ref="D145:D146"/>
    <mergeCell ref="C139:C140"/>
    <mergeCell ref="D139:D140"/>
    <mergeCell ref="E139:E140"/>
    <mergeCell ref="C141:C142"/>
    <mergeCell ref="D141:D142"/>
    <mergeCell ref="E141:E142"/>
    <mergeCell ref="C135:C136"/>
    <mergeCell ref="D135:D136"/>
    <mergeCell ref="E135:E136"/>
    <mergeCell ref="D137:D138"/>
    <mergeCell ref="E137:E138"/>
    <mergeCell ref="E128:E129"/>
    <mergeCell ref="C130:C131"/>
    <mergeCell ref="D130:D131"/>
    <mergeCell ref="C132:C134"/>
    <mergeCell ref="D132:D134"/>
    <mergeCell ref="C126:C127"/>
    <mergeCell ref="D126:D127"/>
    <mergeCell ref="C128:C129"/>
    <mergeCell ref="D128:D129"/>
    <mergeCell ref="A118:A120"/>
    <mergeCell ref="C118:C120"/>
    <mergeCell ref="E118:E120"/>
    <mergeCell ref="C121:C125"/>
    <mergeCell ref="D121:D125"/>
    <mergeCell ref="D107:D108"/>
    <mergeCell ref="E107:E108"/>
    <mergeCell ref="C110:C111"/>
    <mergeCell ref="D110:D111"/>
    <mergeCell ref="E110:E111"/>
    <mergeCell ref="A102:A103"/>
    <mergeCell ref="D102:D103"/>
    <mergeCell ref="E102:E103"/>
    <mergeCell ref="A104:A105"/>
    <mergeCell ref="D104:D105"/>
    <mergeCell ref="E104:E105"/>
    <mergeCell ref="A96:A97"/>
    <mergeCell ref="D96:D97"/>
    <mergeCell ref="E96:E97"/>
    <mergeCell ref="C98:C99"/>
    <mergeCell ref="D98:D99"/>
    <mergeCell ref="E98:E99"/>
    <mergeCell ref="A78:A80"/>
    <mergeCell ref="C78:C80"/>
    <mergeCell ref="E78:E80"/>
    <mergeCell ref="A93:A95"/>
    <mergeCell ref="C93:C95"/>
    <mergeCell ref="E93:E95"/>
    <mergeCell ref="E60:E61"/>
    <mergeCell ref="A65:A67"/>
    <mergeCell ref="C65:C67"/>
    <mergeCell ref="E65:E67"/>
    <mergeCell ref="D52:D53"/>
    <mergeCell ref="D54:D57"/>
    <mergeCell ref="D58:D59"/>
    <mergeCell ref="D60:D61"/>
    <mergeCell ref="C48:C49"/>
    <mergeCell ref="D48:D49"/>
    <mergeCell ref="E48:E49"/>
    <mergeCell ref="D50:D51"/>
    <mergeCell ref="E50:E51"/>
    <mergeCell ref="D44:D45"/>
    <mergeCell ref="E44:E45"/>
    <mergeCell ref="D46:D47"/>
    <mergeCell ref="E46:E47"/>
    <mergeCell ref="A37:A39"/>
    <mergeCell ref="C37:C39"/>
    <mergeCell ref="E37:E39"/>
    <mergeCell ref="D42:D43"/>
    <mergeCell ref="E42:E43"/>
    <mergeCell ref="C6:C7"/>
    <mergeCell ref="D6:D7"/>
    <mergeCell ref="E6:E7"/>
    <mergeCell ref="A1:A3"/>
    <mergeCell ref="C1:C3"/>
    <mergeCell ref="E1:E3"/>
    <mergeCell ref="C4:C5"/>
    <mergeCell ref="D4:D5"/>
    <mergeCell ref="E4:E5"/>
    <mergeCell ref="C10:C11"/>
    <mergeCell ref="D10:D11"/>
    <mergeCell ref="E10:E11"/>
    <mergeCell ref="C8:C9"/>
    <mergeCell ref="D8:D9"/>
    <mergeCell ref="E8:E9"/>
    <mergeCell ref="C14:C15"/>
    <mergeCell ref="D14:D15"/>
    <mergeCell ref="E14:E15"/>
    <mergeCell ref="C12:C13"/>
    <mergeCell ref="D12:D13"/>
    <mergeCell ref="E12:E13"/>
    <mergeCell ref="D16:D17"/>
    <mergeCell ref="E16:E17"/>
    <mergeCell ref="D18:D19"/>
    <mergeCell ref="E18:E19"/>
    <mergeCell ref="C22:C23"/>
    <mergeCell ref="D22:D23"/>
    <mergeCell ref="E22:E23"/>
    <mergeCell ref="C20:C21"/>
    <mergeCell ref="D20:D21"/>
    <mergeCell ref="E20:E21"/>
    <mergeCell ref="D24:D25"/>
    <mergeCell ref="E24:E25"/>
    <mergeCell ref="C26:C27"/>
    <mergeCell ref="D26:D27"/>
    <mergeCell ref="E26:E27"/>
    <mergeCell ref="C30:C31"/>
    <mergeCell ref="D30:D31"/>
    <mergeCell ref="E30:E31"/>
    <mergeCell ref="C28:C29"/>
    <mergeCell ref="D28:D29"/>
    <mergeCell ref="E28:E2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293"/>
  <sheetViews>
    <sheetView workbookViewId="0" topLeftCell="A257">
      <selection activeCell="C147" sqref="C147:C148"/>
    </sheetView>
  </sheetViews>
  <sheetFormatPr defaultColWidth="9.140625" defaultRowHeight="12.75"/>
  <cols>
    <col min="1" max="1" width="18.140625" style="0" customWidth="1"/>
    <col min="2" max="2" width="14.7109375" style="0" customWidth="1"/>
    <col min="3" max="4" width="27.140625" style="0" customWidth="1"/>
    <col min="5" max="5" width="34.8515625" style="0" customWidth="1"/>
  </cols>
  <sheetData>
    <row r="1" ht="15.75">
      <c r="C1" s="157" t="s">
        <v>579</v>
      </c>
    </row>
    <row r="2" ht="15.75">
      <c r="C2" s="157" t="s">
        <v>580</v>
      </c>
    </row>
    <row r="3" ht="13.5" thickBot="1"/>
    <row r="4" spans="1:6" ht="31.5">
      <c r="A4" s="240" t="s">
        <v>277</v>
      </c>
      <c r="B4" s="107">
        <v>0.05</v>
      </c>
      <c r="C4" s="110" t="s">
        <v>280</v>
      </c>
      <c r="D4" s="110" t="s">
        <v>281</v>
      </c>
      <c r="E4" s="110" t="s">
        <v>279</v>
      </c>
      <c r="F4" s="110" t="s">
        <v>283</v>
      </c>
    </row>
    <row r="5" spans="1:6" ht="31.5">
      <c r="A5" s="241"/>
      <c r="B5" s="108" t="s">
        <v>278</v>
      </c>
      <c r="C5" s="108"/>
      <c r="D5" s="108" t="s">
        <v>401</v>
      </c>
      <c r="E5" s="108" t="s">
        <v>282</v>
      </c>
      <c r="F5" s="108" t="s">
        <v>284</v>
      </c>
    </row>
    <row r="6" spans="1:6" ht="15.75">
      <c r="A6" s="241"/>
      <c r="B6" s="108" t="s">
        <v>279</v>
      </c>
      <c r="C6" s="108" t="s">
        <v>401</v>
      </c>
      <c r="D6" s="108"/>
      <c r="E6" s="108" t="s">
        <v>401</v>
      </c>
      <c r="F6" s="108" t="s">
        <v>279</v>
      </c>
    </row>
    <row r="7" spans="1:6" ht="16.5" thickBot="1">
      <c r="A7" s="242"/>
      <c r="B7" s="109" t="s">
        <v>401</v>
      </c>
      <c r="C7" s="89"/>
      <c r="D7" s="89"/>
      <c r="E7" s="89"/>
      <c r="F7" s="109" t="s">
        <v>401</v>
      </c>
    </row>
    <row r="8" spans="1:6" ht="12.75">
      <c r="A8" s="238" t="s">
        <v>285</v>
      </c>
      <c r="B8" s="265">
        <v>746</v>
      </c>
      <c r="C8" s="265">
        <v>663</v>
      </c>
      <c r="D8" s="265">
        <v>0</v>
      </c>
      <c r="E8" s="265">
        <v>2</v>
      </c>
      <c r="F8" s="265">
        <v>665</v>
      </c>
    </row>
    <row r="9" spans="1:6" ht="13.5" thickBot="1">
      <c r="A9" s="239"/>
      <c r="B9" s="266"/>
      <c r="C9" s="266"/>
      <c r="D9" s="266"/>
      <c r="E9" s="266"/>
      <c r="F9" s="266"/>
    </row>
    <row r="10" spans="1:6" ht="33.75" customHeight="1">
      <c r="A10" s="238" t="s">
        <v>286</v>
      </c>
      <c r="B10" s="234">
        <v>1402</v>
      </c>
      <c r="C10" s="234">
        <v>1129</v>
      </c>
      <c r="D10" s="265">
        <v>0</v>
      </c>
      <c r="E10" s="265">
        <v>0</v>
      </c>
      <c r="F10" s="234">
        <v>1129</v>
      </c>
    </row>
    <row r="11" spans="1:6" ht="13.5" thickBot="1">
      <c r="A11" s="239"/>
      <c r="B11" s="235"/>
      <c r="C11" s="235"/>
      <c r="D11" s="266"/>
      <c r="E11" s="266"/>
      <c r="F11" s="235"/>
    </row>
    <row r="12" spans="1:6" ht="12.75">
      <c r="A12" s="238" t="s">
        <v>287</v>
      </c>
      <c r="B12" s="234">
        <v>2165</v>
      </c>
      <c r="C12" s="265">
        <v>150</v>
      </c>
      <c r="D12" s="265">
        <v>0</v>
      </c>
      <c r="E12" s="234">
        <v>2220</v>
      </c>
      <c r="F12" s="234">
        <v>2370</v>
      </c>
    </row>
    <row r="13" spans="1:6" ht="13.5" thickBot="1">
      <c r="A13" s="239"/>
      <c r="B13" s="235"/>
      <c r="C13" s="266"/>
      <c r="D13" s="266"/>
      <c r="E13" s="235"/>
      <c r="F13" s="235"/>
    </row>
    <row r="14" spans="1:6" ht="18" customHeight="1">
      <c r="A14" s="238" t="s">
        <v>288</v>
      </c>
      <c r="B14" s="234">
        <v>2749</v>
      </c>
      <c r="C14" s="265">
        <v>460</v>
      </c>
      <c r="D14" s="265">
        <v>640</v>
      </c>
      <c r="E14" s="234">
        <v>1123</v>
      </c>
      <c r="F14" s="234">
        <v>2223</v>
      </c>
    </row>
    <row r="15" spans="1:6" ht="13.5" thickBot="1">
      <c r="A15" s="239"/>
      <c r="B15" s="235"/>
      <c r="C15" s="266"/>
      <c r="D15" s="266"/>
      <c r="E15" s="235"/>
      <c r="F15" s="235"/>
    </row>
    <row r="16" spans="1:6" ht="18" customHeight="1">
      <c r="A16" s="238" t="s">
        <v>289</v>
      </c>
      <c r="B16" s="234">
        <v>4120</v>
      </c>
      <c r="C16" s="265">
        <v>491</v>
      </c>
      <c r="D16" s="234">
        <v>3970</v>
      </c>
      <c r="E16" s="265">
        <v>715</v>
      </c>
      <c r="F16" s="234">
        <v>5176</v>
      </c>
    </row>
    <row r="17" spans="1:6" ht="13.5" thickBot="1">
      <c r="A17" s="239"/>
      <c r="B17" s="235"/>
      <c r="C17" s="266"/>
      <c r="D17" s="235"/>
      <c r="E17" s="266"/>
      <c r="F17" s="235"/>
    </row>
    <row r="18" spans="1:6" ht="16.5" thickBot="1">
      <c r="A18" s="111" t="s">
        <v>283</v>
      </c>
      <c r="B18" s="112">
        <v>11182</v>
      </c>
      <c r="C18" s="112">
        <v>2893</v>
      </c>
      <c r="D18" s="112">
        <v>4610</v>
      </c>
      <c r="E18" s="112">
        <v>4060</v>
      </c>
      <c r="F18" s="112">
        <v>11563</v>
      </c>
    </row>
    <row r="19" spans="1:6" ht="15.75">
      <c r="A19" s="158"/>
      <c r="B19" s="159"/>
      <c r="C19" s="159"/>
      <c r="D19" s="159"/>
      <c r="E19" s="159"/>
      <c r="F19" s="159"/>
    </row>
    <row r="20" spans="1:6" ht="15.75">
      <c r="A20" s="158"/>
      <c r="B20" s="159"/>
      <c r="C20" s="159"/>
      <c r="D20" s="159"/>
      <c r="E20" s="159"/>
      <c r="F20" s="159"/>
    </row>
    <row r="21" spans="1:6" ht="15.75">
      <c r="A21" s="158"/>
      <c r="B21" s="160" t="s">
        <v>581</v>
      </c>
      <c r="C21" s="159"/>
      <c r="D21" s="159"/>
      <c r="E21" s="159"/>
      <c r="F21" s="159"/>
    </row>
    <row r="22" spans="1:6" ht="15.75">
      <c r="A22" s="158"/>
      <c r="B22" s="160" t="s">
        <v>582</v>
      </c>
      <c r="C22" s="159"/>
      <c r="D22" s="159"/>
      <c r="E22" s="159"/>
      <c r="F22" s="159"/>
    </row>
    <row r="23" spans="1:6" ht="15.75">
      <c r="A23" s="158"/>
      <c r="B23" s="159"/>
      <c r="C23" s="159"/>
      <c r="D23" s="159"/>
      <c r="E23" s="159"/>
      <c r="F23" s="159"/>
    </row>
    <row r="24" spans="1:5" ht="12.75">
      <c r="A24" s="72"/>
      <c r="B24" s="72"/>
      <c r="C24" s="72"/>
      <c r="D24" s="72"/>
      <c r="E24" s="72"/>
    </row>
    <row r="25" spans="1:5" ht="13.5" thickBot="1">
      <c r="A25" s="72"/>
      <c r="B25" s="72"/>
      <c r="C25" s="72"/>
      <c r="D25" s="72"/>
      <c r="E25" s="72"/>
    </row>
    <row r="26" spans="1:5" ht="15" thickBot="1">
      <c r="A26" s="117" t="s">
        <v>189</v>
      </c>
      <c r="B26" s="118">
        <v>0</v>
      </c>
      <c r="C26" s="119" t="s">
        <v>190</v>
      </c>
      <c r="E26" s="72"/>
    </row>
    <row r="27" spans="1:5" ht="15.75" thickBot="1">
      <c r="A27" s="114"/>
      <c r="B27" s="120"/>
      <c r="C27" s="121" t="s">
        <v>191</v>
      </c>
      <c r="E27" s="72"/>
    </row>
    <row r="28" spans="1:5" ht="15">
      <c r="A28" s="236" t="s">
        <v>192</v>
      </c>
      <c r="B28" s="122">
        <v>113</v>
      </c>
      <c r="C28" s="236" t="s">
        <v>195</v>
      </c>
      <c r="E28" s="72"/>
    </row>
    <row r="29" spans="1:5" ht="15.75" thickBot="1">
      <c r="A29" s="237"/>
      <c r="B29" s="123"/>
      <c r="C29" s="237"/>
      <c r="E29" s="72"/>
    </row>
    <row r="30" spans="1:5" ht="15">
      <c r="A30" s="236" t="s">
        <v>192</v>
      </c>
      <c r="B30" s="122">
        <v>31</v>
      </c>
      <c r="C30" s="236" t="s">
        <v>196</v>
      </c>
      <c r="E30" s="72"/>
    </row>
    <row r="31" spans="1:5" ht="13.5" customHeight="1" thickBot="1">
      <c r="A31" s="237"/>
      <c r="B31" s="123"/>
      <c r="C31" s="237"/>
      <c r="E31" s="72"/>
    </row>
    <row r="32" spans="1:5" ht="15.75" thickBot="1">
      <c r="A32" s="114" t="s">
        <v>192</v>
      </c>
      <c r="B32" s="120">
        <v>17</v>
      </c>
      <c r="C32" s="124" t="s">
        <v>197</v>
      </c>
      <c r="E32" s="72"/>
    </row>
    <row r="33" spans="1:5" ht="15.75" thickBot="1">
      <c r="A33" s="114" t="s">
        <v>198</v>
      </c>
      <c r="B33" s="120">
        <v>215</v>
      </c>
      <c r="C33" s="124" t="s">
        <v>199</v>
      </c>
      <c r="E33" s="72"/>
    </row>
    <row r="34" spans="1:5" ht="15">
      <c r="A34" s="269" t="s">
        <v>200</v>
      </c>
      <c r="B34" s="122">
        <v>11</v>
      </c>
      <c r="C34" s="125" t="s">
        <v>201</v>
      </c>
      <c r="E34" s="72"/>
    </row>
    <row r="35" spans="1:5" ht="15.75" thickBot="1">
      <c r="A35" s="271"/>
      <c r="B35" s="123"/>
      <c r="C35" s="124" t="s">
        <v>202</v>
      </c>
      <c r="E35" s="72"/>
    </row>
    <row r="36" spans="1:5" ht="15">
      <c r="A36" s="269" t="s">
        <v>200</v>
      </c>
      <c r="B36" s="122">
        <v>42</v>
      </c>
      <c r="C36" s="125" t="s">
        <v>203</v>
      </c>
      <c r="E36" s="72"/>
    </row>
    <row r="37" spans="1:5" ht="15">
      <c r="A37" s="270"/>
      <c r="B37" s="127"/>
      <c r="C37" s="125" t="s">
        <v>204</v>
      </c>
      <c r="E37" s="72"/>
    </row>
    <row r="38" spans="1:5" ht="15.75" thickBot="1">
      <c r="A38" s="271"/>
      <c r="B38" s="123"/>
      <c r="C38" s="124" t="s">
        <v>464</v>
      </c>
      <c r="E38" s="72"/>
    </row>
    <row r="39" spans="1:5" ht="15">
      <c r="A39" s="269" t="s">
        <v>200</v>
      </c>
      <c r="B39" s="122">
        <v>14</v>
      </c>
      <c r="C39" s="125" t="s">
        <v>465</v>
      </c>
      <c r="E39" s="72"/>
    </row>
    <row r="40" spans="1:5" ht="15">
      <c r="A40" s="270"/>
      <c r="B40" s="127"/>
      <c r="C40" s="125" t="s">
        <v>466</v>
      </c>
      <c r="E40" s="72"/>
    </row>
    <row r="41" spans="1:5" ht="15.75" thickBot="1">
      <c r="A41" s="271"/>
      <c r="B41" s="123"/>
      <c r="C41" s="124" t="s">
        <v>467</v>
      </c>
      <c r="E41" s="72"/>
    </row>
    <row r="42" spans="1:3" ht="16.5" thickBot="1">
      <c r="A42" s="126" t="s">
        <v>200</v>
      </c>
      <c r="B42" s="120">
        <v>26</v>
      </c>
      <c r="C42" s="124" t="s">
        <v>468</v>
      </c>
    </row>
    <row r="43" spans="1:3" ht="15">
      <c r="A43" s="269" t="s">
        <v>200</v>
      </c>
      <c r="B43" s="122">
        <v>13</v>
      </c>
      <c r="C43" s="125" t="s">
        <v>477</v>
      </c>
    </row>
    <row r="44" spans="1:3" ht="15">
      <c r="A44" s="270"/>
      <c r="B44" s="127"/>
      <c r="C44" s="125" t="s">
        <v>478</v>
      </c>
    </row>
    <row r="45" spans="1:3" ht="15">
      <c r="A45" s="270"/>
      <c r="B45" s="127"/>
      <c r="C45" s="125" t="s">
        <v>479</v>
      </c>
    </row>
    <row r="46" spans="1:3" ht="15.75" thickBot="1">
      <c r="A46" s="271"/>
      <c r="B46" s="123"/>
      <c r="C46" s="124"/>
    </row>
    <row r="47" spans="1:3" ht="15">
      <c r="A47" s="236" t="s">
        <v>480</v>
      </c>
      <c r="B47" s="122">
        <v>30</v>
      </c>
      <c r="C47" s="125" t="s">
        <v>481</v>
      </c>
    </row>
    <row r="48" spans="1:3" ht="15">
      <c r="A48" s="274"/>
      <c r="B48" s="127"/>
      <c r="C48" s="125" t="s">
        <v>482</v>
      </c>
    </row>
    <row r="49" spans="1:3" ht="15">
      <c r="A49" s="274"/>
      <c r="B49" s="127"/>
      <c r="C49" s="128" t="s">
        <v>483</v>
      </c>
    </row>
    <row r="50" spans="1:3" ht="15.75" thickBot="1">
      <c r="A50" s="237"/>
      <c r="B50" s="123"/>
      <c r="C50" s="124"/>
    </row>
    <row r="51" spans="1:3" ht="15">
      <c r="A51" s="236" t="s">
        <v>480</v>
      </c>
      <c r="B51" s="122">
        <v>71</v>
      </c>
      <c r="C51" s="125" t="s">
        <v>484</v>
      </c>
    </row>
    <row r="52" spans="1:3" ht="15">
      <c r="A52" s="274"/>
      <c r="B52" s="127"/>
      <c r="C52" s="125" t="s">
        <v>485</v>
      </c>
    </row>
    <row r="53" spans="1:3" ht="15.75" thickBot="1">
      <c r="A53" s="237"/>
      <c r="B53" s="123"/>
      <c r="C53" s="124" t="s">
        <v>486</v>
      </c>
    </row>
    <row r="54" spans="1:3" ht="15">
      <c r="A54" s="236" t="s">
        <v>480</v>
      </c>
      <c r="B54" s="122">
        <v>80</v>
      </c>
      <c r="C54" s="125" t="s">
        <v>261</v>
      </c>
    </row>
    <row r="55" spans="1:3" ht="15">
      <c r="A55" s="274"/>
      <c r="B55" s="127"/>
      <c r="C55" s="125" t="s">
        <v>262</v>
      </c>
    </row>
    <row r="56" spans="1:3" ht="15">
      <c r="A56" s="274"/>
      <c r="B56" s="127"/>
      <c r="C56" s="125" t="s">
        <v>263</v>
      </c>
    </row>
    <row r="57" spans="1:3" ht="15">
      <c r="A57" s="274"/>
      <c r="B57" s="127"/>
      <c r="C57" s="125" t="s">
        <v>264</v>
      </c>
    </row>
    <row r="58" spans="1:3" ht="15.75" thickBot="1">
      <c r="A58" s="237"/>
      <c r="B58" s="123"/>
      <c r="C58" s="124"/>
    </row>
    <row r="59" spans="1:3" ht="16.5" thickBot="1">
      <c r="A59" s="126"/>
      <c r="B59" s="129">
        <v>663</v>
      </c>
      <c r="C59" s="121" t="s">
        <v>265</v>
      </c>
    </row>
    <row r="60" spans="1:3" ht="16.5" thickBot="1">
      <c r="A60" s="126"/>
      <c r="B60" s="129"/>
      <c r="C60" s="121"/>
    </row>
    <row r="62" spans="1:3" ht="16.5" thickBot="1">
      <c r="A62" s="126"/>
      <c r="B62" s="129"/>
      <c r="C62" s="121" t="s">
        <v>266</v>
      </c>
    </row>
    <row r="63" spans="1:3" ht="15.75" thickBot="1">
      <c r="A63" s="114" t="s">
        <v>192</v>
      </c>
      <c r="B63" s="129"/>
      <c r="C63" s="124" t="s">
        <v>267</v>
      </c>
    </row>
    <row r="64" spans="1:3" ht="33.75" customHeight="1">
      <c r="A64" s="269" t="s">
        <v>200</v>
      </c>
      <c r="B64" s="130"/>
      <c r="C64" s="272" t="s">
        <v>268</v>
      </c>
    </row>
    <row r="65" spans="1:3" ht="15" thickBot="1">
      <c r="A65" s="271"/>
      <c r="B65" s="131"/>
      <c r="C65" s="273"/>
    </row>
    <row r="66" spans="1:3" ht="15.75" thickBot="1">
      <c r="A66" s="114" t="s">
        <v>198</v>
      </c>
      <c r="B66" s="129"/>
      <c r="C66" s="124" t="s">
        <v>269</v>
      </c>
    </row>
    <row r="67" spans="1:3" ht="15">
      <c r="A67" s="236" t="s">
        <v>480</v>
      </c>
      <c r="B67" s="130"/>
      <c r="C67" s="125" t="s">
        <v>270</v>
      </c>
    </row>
    <row r="68" spans="1:3" ht="15">
      <c r="A68" s="274"/>
      <c r="B68" s="132"/>
      <c r="C68" s="128" t="s">
        <v>271</v>
      </c>
    </row>
    <row r="69" spans="1:3" ht="15.75" thickBot="1">
      <c r="A69" s="237"/>
      <c r="B69" s="131"/>
      <c r="C69" s="133" t="s">
        <v>272</v>
      </c>
    </row>
    <row r="70" spans="1:3" ht="16.5" thickBot="1">
      <c r="A70" s="126"/>
      <c r="B70" s="120"/>
      <c r="C70" s="134" t="s">
        <v>273</v>
      </c>
    </row>
    <row r="71" spans="1:3" ht="15">
      <c r="A71" s="269" t="s">
        <v>200</v>
      </c>
      <c r="B71" s="122">
        <v>2</v>
      </c>
      <c r="C71" s="125" t="s">
        <v>274</v>
      </c>
    </row>
    <row r="72" spans="1:3" ht="15">
      <c r="A72" s="270"/>
      <c r="B72" s="127"/>
      <c r="C72" s="125" t="s">
        <v>275</v>
      </c>
    </row>
    <row r="73" spans="1:3" ht="15.75" thickBot="1">
      <c r="A73" s="271"/>
      <c r="B73" s="123"/>
      <c r="C73" s="124"/>
    </row>
    <row r="74" spans="1:3" ht="16.5" thickBot="1">
      <c r="A74" s="126"/>
      <c r="B74" s="120"/>
      <c r="C74" s="124"/>
    </row>
    <row r="75" spans="1:3" ht="15.75" thickBot="1">
      <c r="A75" s="114"/>
      <c r="B75" s="129">
        <v>665</v>
      </c>
      <c r="C75" s="121" t="s">
        <v>276</v>
      </c>
    </row>
    <row r="76" spans="1:3" ht="15">
      <c r="A76" s="161"/>
      <c r="B76" s="162"/>
      <c r="C76" s="163"/>
    </row>
    <row r="77" spans="1:3" ht="15">
      <c r="A77" s="161"/>
      <c r="B77" s="162"/>
      <c r="C77" s="163"/>
    </row>
    <row r="78" spans="1:3" ht="15">
      <c r="A78" s="161"/>
      <c r="B78" s="162"/>
      <c r="C78" s="163"/>
    </row>
    <row r="79" spans="1:3" ht="15">
      <c r="A79" s="161"/>
      <c r="B79" s="162"/>
      <c r="C79" s="163"/>
    </row>
    <row r="80" spans="1:3" ht="15">
      <c r="A80" s="161"/>
      <c r="B80" s="162"/>
      <c r="C80" s="163"/>
    </row>
    <row r="81" spans="1:3" ht="15">
      <c r="A81" s="161"/>
      <c r="B81" s="162"/>
      <c r="C81" s="163"/>
    </row>
    <row r="82" spans="1:3" ht="15.75">
      <c r="A82" s="161"/>
      <c r="B82" s="160" t="s">
        <v>583</v>
      </c>
      <c r="C82" s="163"/>
    </row>
    <row r="83" ht="15.75">
      <c r="B83" s="160" t="s">
        <v>582</v>
      </c>
    </row>
    <row r="85" ht="13.5" thickBot="1"/>
    <row r="86" spans="1:3" ht="15" thickBot="1">
      <c r="A86" s="94" t="s">
        <v>189</v>
      </c>
      <c r="B86" s="96">
        <v>0</v>
      </c>
      <c r="C86" s="95" t="s">
        <v>190</v>
      </c>
    </row>
    <row r="87" spans="1:3" ht="15.75" thickBot="1">
      <c r="A87" s="97"/>
      <c r="B87" s="99"/>
      <c r="C87" s="98" t="s">
        <v>191</v>
      </c>
    </row>
    <row r="88" spans="1:3" ht="15">
      <c r="A88" s="243" t="s">
        <v>290</v>
      </c>
      <c r="B88" s="113">
        <v>70</v>
      </c>
      <c r="C88" s="101" t="s">
        <v>291</v>
      </c>
    </row>
    <row r="89" spans="1:3" ht="60.75" thickBot="1">
      <c r="A89" s="244"/>
      <c r="B89" s="115"/>
      <c r="C89" s="102" t="s">
        <v>292</v>
      </c>
    </row>
    <row r="90" spans="1:3" ht="33">
      <c r="A90" s="243" t="s">
        <v>290</v>
      </c>
      <c r="B90" s="113">
        <v>75</v>
      </c>
      <c r="C90" s="101" t="s">
        <v>293</v>
      </c>
    </row>
    <row r="91" spans="1:3" ht="120.75" thickBot="1">
      <c r="A91" s="244"/>
      <c r="B91" s="115"/>
      <c r="C91" s="102" t="s">
        <v>294</v>
      </c>
    </row>
    <row r="92" spans="1:3" ht="45.75" thickBot="1">
      <c r="A92" s="97" t="s">
        <v>290</v>
      </c>
      <c r="B92" s="99">
        <v>30</v>
      </c>
      <c r="C92" s="102" t="s">
        <v>295</v>
      </c>
    </row>
    <row r="93" spans="1:3" ht="45.75" thickBot="1">
      <c r="A93" s="97" t="s">
        <v>290</v>
      </c>
      <c r="B93" s="99">
        <v>25</v>
      </c>
      <c r="C93" s="102" t="s">
        <v>296</v>
      </c>
    </row>
    <row r="94" spans="1:3" ht="45.75" thickBot="1">
      <c r="A94" s="97" t="s">
        <v>290</v>
      </c>
      <c r="B94" s="99">
        <v>30</v>
      </c>
      <c r="C94" s="102" t="s">
        <v>588</v>
      </c>
    </row>
    <row r="95" spans="1:3" ht="15">
      <c r="A95" s="243" t="s">
        <v>297</v>
      </c>
      <c r="B95" s="113">
        <v>25</v>
      </c>
      <c r="C95" s="101" t="s">
        <v>298</v>
      </c>
    </row>
    <row r="96" spans="1:3" ht="90.75" thickBot="1">
      <c r="A96" s="244"/>
      <c r="B96" s="115"/>
      <c r="C96" s="102" t="s">
        <v>299</v>
      </c>
    </row>
    <row r="97" spans="1:3" ht="30.75" thickBot="1">
      <c r="A97" s="97" t="s">
        <v>297</v>
      </c>
      <c r="B97" s="99">
        <v>10</v>
      </c>
      <c r="C97" s="102" t="s">
        <v>674</v>
      </c>
    </row>
    <row r="98" spans="1:3" ht="15">
      <c r="A98" s="243" t="s">
        <v>297</v>
      </c>
      <c r="B98" s="113">
        <v>35</v>
      </c>
      <c r="C98" s="101" t="s">
        <v>675</v>
      </c>
    </row>
    <row r="99" spans="1:3" ht="30.75" thickBot="1">
      <c r="A99" s="244"/>
      <c r="B99" s="115"/>
      <c r="C99" s="102" t="s">
        <v>305</v>
      </c>
    </row>
    <row r="100" spans="1:3" ht="30">
      <c r="A100" s="243" t="s">
        <v>297</v>
      </c>
      <c r="B100" s="113">
        <v>25</v>
      </c>
      <c r="C100" s="101" t="s">
        <v>676</v>
      </c>
    </row>
    <row r="101" spans="1:3" ht="88.5" thickBot="1">
      <c r="A101" s="244"/>
      <c r="B101" s="115"/>
      <c r="C101" s="102" t="s">
        <v>677</v>
      </c>
    </row>
    <row r="102" spans="1:3" ht="30">
      <c r="A102" s="243" t="s">
        <v>297</v>
      </c>
      <c r="B102" s="113">
        <v>50</v>
      </c>
      <c r="C102" s="101" t="s">
        <v>678</v>
      </c>
    </row>
    <row r="103" spans="1:3" ht="150.75" thickBot="1">
      <c r="A103" s="244"/>
      <c r="B103" s="115"/>
      <c r="C103" s="102" t="s">
        <v>679</v>
      </c>
    </row>
    <row r="104" spans="1:3" ht="15">
      <c r="A104" s="243" t="s">
        <v>297</v>
      </c>
      <c r="B104" s="113">
        <v>18</v>
      </c>
      <c r="C104" s="101" t="s">
        <v>680</v>
      </c>
    </row>
    <row r="105" spans="1:3" ht="120.75" thickBot="1">
      <c r="A105" s="244"/>
      <c r="B105" s="115"/>
      <c r="C105" s="102" t="s">
        <v>681</v>
      </c>
    </row>
    <row r="106" spans="1:3" ht="15">
      <c r="A106" s="243" t="s">
        <v>297</v>
      </c>
      <c r="B106" s="113">
        <v>10</v>
      </c>
      <c r="C106" s="101" t="s">
        <v>682</v>
      </c>
    </row>
    <row r="107" spans="1:3" ht="60.75" thickBot="1">
      <c r="A107" s="244"/>
      <c r="B107" s="115"/>
      <c r="C107" s="102" t="s">
        <v>683</v>
      </c>
    </row>
    <row r="108" spans="1:3" ht="15">
      <c r="A108" s="243" t="s">
        <v>684</v>
      </c>
      <c r="B108" s="113">
        <v>100</v>
      </c>
      <c r="C108" s="103" t="s">
        <v>685</v>
      </c>
    </row>
    <row r="109" spans="1:3" ht="30.75" thickBot="1">
      <c r="A109" s="244"/>
      <c r="B109" s="115"/>
      <c r="C109" s="135" t="s">
        <v>686</v>
      </c>
    </row>
    <row r="110" spans="1:3" ht="30.75" thickBot="1">
      <c r="A110" s="97" t="s">
        <v>684</v>
      </c>
      <c r="B110" s="99">
        <v>25</v>
      </c>
      <c r="C110" s="135" t="s">
        <v>687</v>
      </c>
    </row>
    <row r="111" spans="1:3" ht="30.75" thickBot="1">
      <c r="A111" s="97" t="s">
        <v>684</v>
      </c>
      <c r="B111" s="99">
        <v>25</v>
      </c>
      <c r="C111" s="135" t="s">
        <v>688</v>
      </c>
    </row>
    <row r="112" spans="1:3" ht="30">
      <c r="A112" s="243" t="s">
        <v>684</v>
      </c>
      <c r="B112" s="113">
        <v>46</v>
      </c>
      <c r="C112" s="103" t="s">
        <v>689</v>
      </c>
    </row>
    <row r="113" spans="1:3" ht="45">
      <c r="A113" s="275"/>
      <c r="B113" s="116"/>
      <c r="C113" s="103" t="s">
        <v>690</v>
      </c>
    </row>
    <row r="114" spans="1:3" ht="45">
      <c r="A114" s="275"/>
      <c r="B114" s="116"/>
      <c r="C114" s="103" t="s">
        <v>691</v>
      </c>
    </row>
    <row r="115" spans="1:3" ht="30.75" thickBot="1">
      <c r="A115" s="244"/>
      <c r="B115" s="115"/>
      <c r="C115" s="135" t="s">
        <v>692</v>
      </c>
    </row>
    <row r="116" spans="1:3" ht="45">
      <c r="A116" s="243" t="s">
        <v>693</v>
      </c>
      <c r="B116" s="113">
        <v>120</v>
      </c>
      <c r="C116" s="103" t="s">
        <v>694</v>
      </c>
    </row>
    <row r="117" spans="1:3" ht="45.75" thickBot="1">
      <c r="A117" s="244"/>
      <c r="B117" s="115"/>
      <c r="C117" s="135" t="s">
        <v>695</v>
      </c>
    </row>
    <row r="118" spans="1:3" ht="45">
      <c r="A118" s="243" t="s">
        <v>693</v>
      </c>
      <c r="B118" s="113">
        <v>140</v>
      </c>
      <c r="C118" s="103" t="s">
        <v>696</v>
      </c>
    </row>
    <row r="119" spans="1:3" ht="30">
      <c r="A119" s="275"/>
      <c r="B119" s="116"/>
      <c r="C119" s="103" t="s">
        <v>697</v>
      </c>
    </row>
    <row r="120" spans="1:3" ht="15.75" thickBot="1">
      <c r="A120" s="244"/>
      <c r="B120" s="115"/>
      <c r="C120" s="135" t="s">
        <v>698</v>
      </c>
    </row>
    <row r="121" spans="1:3" ht="30">
      <c r="A121" s="243" t="s">
        <v>699</v>
      </c>
      <c r="B121" s="113">
        <v>150</v>
      </c>
      <c r="C121" s="101" t="s">
        <v>700</v>
      </c>
    </row>
    <row r="122" spans="1:3" ht="75.75" thickBot="1">
      <c r="A122" s="244"/>
      <c r="B122" s="115"/>
      <c r="C122" s="102" t="s">
        <v>701</v>
      </c>
    </row>
    <row r="123" spans="1:3" ht="30">
      <c r="A123" s="243" t="s">
        <v>699</v>
      </c>
      <c r="B123" s="113">
        <v>80</v>
      </c>
      <c r="C123" s="103" t="s">
        <v>702</v>
      </c>
    </row>
    <row r="124" spans="1:3" ht="15.75" thickBot="1">
      <c r="A124" s="244"/>
      <c r="B124" s="115"/>
      <c r="C124" s="135" t="s">
        <v>703</v>
      </c>
    </row>
    <row r="125" spans="1:3" ht="30.75" thickBot="1">
      <c r="A125" s="97" t="s">
        <v>699</v>
      </c>
      <c r="B125" s="99">
        <v>40</v>
      </c>
      <c r="C125" s="135" t="s">
        <v>704</v>
      </c>
    </row>
    <row r="126" spans="1:3" ht="15.75" thickBot="1">
      <c r="A126" s="97"/>
      <c r="B126" s="137">
        <v>1129</v>
      </c>
      <c r="C126" s="136" t="s">
        <v>705</v>
      </c>
    </row>
    <row r="127" spans="1:3" ht="15.75" thickBot="1">
      <c r="A127" s="97"/>
      <c r="B127" s="99"/>
      <c r="C127" s="135"/>
    </row>
    <row r="128" spans="1:3" ht="29.25" thickBot="1">
      <c r="A128" s="97"/>
      <c r="B128" s="99"/>
      <c r="C128" s="138" t="s">
        <v>266</v>
      </c>
    </row>
    <row r="129" spans="1:3" ht="45">
      <c r="A129" s="243" t="s">
        <v>699</v>
      </c>
      <c r="B129" s="113"/>
      <c r="C129" s="103" t="s">
        <v>706</v>
      </c>
    </row>
    <row r="130" spans="1:3" ht="30.75" thickBot="1">
      <c r="A130" s="244"/>
      <c r="B130" s="115"/>
      <c r="C130" s="135" t="s">
        <v>707</v>
      </c>
    </row>
    <row r="131" spans="1:3" ht="45.75" thickBot="1">
      <c r="A131" s="97"/>
      <c r="B131" s="99"/>
      <c r="C131" s="139" t="s">
        <v>708</v>
      </c>
    </row>
    <row r="132" spans="1:3" ht="45.75" thickBot="1">
      <c r="A132" s="97"/>
      <c r="B132" s="99"/>
      <c r="C132" s="139" t="s">
        <v>709</v>
      </c>
    </row>
    <row r="133" spans="1:3" ht="30.75" thickBot="1">
      <c r="A133" s="97"/>
      <c r="B133" s="99"/>
      <c r="C133" s="139" t="s">
        <v>710</v>
      </c>
    </row>
    <row r="134" spans="1:3" ht="48.75" thickBot="1">
      <c r="A134" s="97" t="s">
        <v>290</v>
      </c>
      <c r="B134" s="99"/>
      <c r="C134" s="140" t="s">
        <v>711</v>
      </c>
    </row>
    <row r="135" spans="1:3" ht="15.75" thickBot="1">
      <c r="A135" s="97" t="s">
        <v>48</v>
      </c>
      <c r="B135" s="141"/>
      <c r="C135" s="102" t="s">
        <v>49</v>
      </c>
    </row>
    <row r="136" spans="1:3" ht="15.75" thickBot="1">
      <c r="A136" s="97"/>
      <c r="B136" s="137">
        <v>1129</v>
      </c>
      <c r="C136" s="98" t="s">
        <v>276</v>
      </c>
    </row>
    <row r="137" spans="1:5" ht="15.75">
      <c r="A137" s="164"/>
      <c r="B137" s="165"/>
      <c r="C137" s="166"/>
      <c r="E137" s="160"/>
    </row>
    <row r="138" spans="1:5" ht="15.75">
      <c r="A138" s="164"/>
      <c r="B138" s="165"/>
      <c r="C138" s="166"/>
      <c r="E138" s="160"/>
    </row>
    <row r="139" spans="1:5" ht="15.75">
      <c r="A139" s="164"/>
      <c r="B139" s="160" t="s">
        <v>584</v>
      </c>
      <c r="C139" s="166"/>
      <c r="E139" s="160"/>
    </row>
    <row r="140" spans="1:5" ht="15.75">
      <c r="A140" s="164"/>
      <c r="B140" s="160" t="s">
        <v>582</v>
      </c>
      <c r="C140" s="166"/>
      <c r="E140" s="160"/>
    </row>
    <row r="141" spans="1:5" ht="15.75">
      <c r="A141" s="164"/>
      <c r="B141" s="165"/>
      <c r="C141" s="166"/>
      <c r="E141" s="160"/>
    </row>
    <row r="143" ht="13.5" thickBot="1"/>
    <row r="144" spans="1:3" ht="15" thickBot="1">
      <c r="A144" s="94" t="s">
        <v>189</v>
      </c>
      <c r="B144" s="96">
        <v>0</v>
      </c>
      <c r="C144" s="95" t="s">
        <v>190</v>
      </c>
    </row>
    <row r="145" spans="1:3" ht="15.75" thickBot="1">
      <c r="A145" s="97"/>
      <c r="B145" s="99"/>
      <c r="C145" s="98" t="s">
        <v>280</v>
      </c>
    </row>
    <row r="146" spans="1:3" ht="136.5" customHeight="1">
      <c r="A146" s="243" t="s">
        <v>287</v>
      </c>
      <c r="B146" s="113">
        <v>150</v>
      </c>
      <c r="C146" s="267" t="s">
        <v>50</v>
      </c>
    </row>
    <row r="147" spans="1:3" ht="13.5" customHeight="1" thickBot="1">
      <c r="A147" s="244"/>
      <c r="B147" s="115"/>
      <c r="C147" s="268"/>
    </row>
    <row r="148" spans="1:3" ht="29.25" thickBot="1">
      <c r="A148" s="97"/>
      <c r="B148" s="99"/>
      <c r="C148" s="98" t="s">
        <v>266</v>
      </c>
    </row>
    <row r="149" spans="1:3" ht="30.75" thickBot="1">
      <c r="A149" s="97" t="s">
        <v>287</v>
      </c>
      <c r="B149" s="99"/>
      <c r="C149" s="102" t="s">
        <v>51</v>
      </c>
    </row>
    <row r="150" spans="1:3" ht="30.75" thickBot="1">
      <c r="A150" s="97"/>
      <c r="B150" s="99"/>
      <c r="C150" s="102" t="s">
        <v>52</v>
      </c>
    </row>
    <row r="151" spans="1:3" ht="60.75" thickBot="1">
      <c r="A151" s="97"/>
      <c r="B151" s="99"/>
      <c r="C151" s="142" t="s">
        <v>53</v>
      </c>
    </row>
    <row r="152" spans="1:3" ht="15.75" thickBot="1">
      <c r="A152" s="97"/>
      <c r="B152" s="99"/>
      <c r="C152" s="142" t="s">
        <v>54</v>
      </c>
    </row>
    <row r="153" spans="1:3" ht="15.75" thickBot="1">
      <c r="A153" s="97"/>
      <c r="B153" s="99"/>
      <c r="C153" s="142" t="s">
        <v>55</v>
      </c>
    </row>
    <row r="154" spans="1:3" ht="15.75" thickBot="1">
      <c r="A154" s="97"/>
      <c r="B154" s="99"/>
      <c r="C154" s="102" t="s">
        <v>56</v>
      </c>
    </row>
    <row r="155" spans="1:3" ht="15">
      <c r="A155" s="243"/>
      <c r="B155" s="113"/>
      <c r="C155" s="101" t="s">
        <v>57</v>
      </c>
    </row>
    <row r="156" spans="1:3" ht="45">
      <c r="A156" s="275"/>
      <c r="B156" s="116"/>
      <c r="C156" s="101" t="s">
        <v>58</v>
      </c>
    </row>
    <row r="157" spans="1:3" ht="15.75" thickBot="1">
      <c r="A157" s="244"/>
      <c r="B157" s="115"/>
      <c r="C157" s="102" t="s">
        <v>59</v>
      </c>
    </row>
    <row r="158" spans="1:3" ht="15.75" thickBot="1">
      <c r="A158" s="97"/>
      <c r="B158" s="99"/>
      <c r="C158" s="98" t="s">
        <v>60</v>
      </c>
    </row>
    <row r="159" spans="1:3" ht="15">
      <c r="A159" s="243" t="s">
        <v>61</v>
      </c>
      <c r="B159" s="113">
        <v>760</v>
      </c>
      <c r="C159" s="101" t="s">
        <v>62</v>
      </c>
    </row>
    <row r="160" spans="1:3" ht="15">
      <c r="A160" s="275"/>
      <c r="B160" s="116"/>
      <c r="C160" s="101"/>
    </row>
    <row r="161" spans="1:3" ht="220.5">
      <c r="A161" s="275"/>
      <c r="B161" s="116"/>
      <c r="C161" s="143" t="s">
        <v>63</v>
      </c>
    </row>
    <row r="162" spans="1:3" ht="15.75" thickBot="1">
      <c r="A162" s="244"/>
      <c r="B162" s="115"/>
      <c r="C162" s="102"/>
    </row>
    <row r="163" spans="1:3" ht="60">
      <c r="A163" s="243" t="s">
        <v>61</v>
      </c>
      <c r="B163" s="145">
        <v>1460</v>
      </c>
      <c r="C163" s="101" t="s">
        <v>64</v>
      </c>
    </row>
    <row r="164" spans="1:3" ht="15">
      <c r="A164" s="275"/>
      <c r="B164" s="146"/>
      <c r="C164" s="101"/>
    </row>
    <row r="165" spans="1:3" ht="189">
      <c r="A165" s="275"/>
      <c r="B165" s="146"/>
      <c r="C165" s="143" t="s">
        <v>65</v>
      </c>
    </row>
    <row r="166" spans="1:3" ht="15.75" thickBot="1">
      <c r="A166" s="244"/>
      <c r="B166" s="147"/>
      <c r="C166" s="102"/>
    </row>
    <row r="167" spans="1:3" ht="15.75" thickBot="1">
      <c r="A167" s="97"/>
      <c r="B167" s="144">
        <v>2220</v>
      </c>
      <c r="C167" s="98" t="s">
        <v>66</v>
      </c>
    </row>
    <row r="171" ht="15.75">
      <c r="B171" s="160" t="s">
        <v>585</v>
      </c>
    </row>
    <row r="172" ht="15.75">
      <c r="B172" s="160" t="s">
        <v>582</v>
      </c>
    </row>
    <row r="174" ht="13.5" thickBot="1"/>
    <row r="175" spans="1:3" ht="15" thickBot="1">
      <c r="A175" s="94" t="s">
        <v>189</v>
      </c>
      <c r="B175" s="96">
        <v>0</v>
      </c>
      <c r="C175" s="95" t="s">
        <v>190</v>
      </c>
    </row>
    <row r="176" spans="1:3" ht="15.75" thickBot="1">
      <c r="A176" s="97"/>
      <c r="B176" s="99"/>
      <c r="C176" s="106" t="s">
        <v>191</v>
      </c>
    </row>
    <row r="177" spans="1:3" ht="75.75" thickBot="1">
      <c r="A177" s="97" t="s">
        <v>67</v>
      </c>
      <c r="B177" s="99">
        <v>60</v>
      </c>
      <c r="C177" s="102" t="s">
        <v>510</v>
      </c>
    </row>
    <row r="178" spans="1:3" ht="225.75" thickBot="1">
      <c r="A178" s="97" t="s">
        <v>511</v>
      </c>
      <c r="B178" s="99">
        <v>48</v>
      </c>
      <c r="C178" s="102" t="s">
        <v>512</v>
      </c>
    </row>
    <row r="179" spans="1:3" ht="105.75" thickBot="1">
      <c r="A179" s="148" t="s">
        <v>513</v>
      </c>
      <c r="B179" s="149">
        <v>55</v>
      </c>
      <c r="C179" s="102" t="s">
        <v>514</v>
      </c>
    </row>
    <row r="180" spans="1:3" ht="75.75" thickBot="1">
      <c r="A180" s="148" t="s">
        <v>515</v>
      </c>
      <c r="B180" s="149">
        <v>25</v>
      </c>
      <c r="C180" s="102" t="s">
        <v>516</v>
      </c>
    </row>
    <row r="181" spans="1:3" ht="60.75" thickBot="1">
      <c r="A181" s="97" t="s">
        <v>515</v>
      </c>
      <c r="B181" s="99">
        <v>30</v>
      </c>
      <c r="C181" s="102" t="s">
        <v>517</v>
      </c>
    </row>
    <row r="182" spans="1:3" ht="75.75" thickBot="1">
      <c r="A182" s="97" t="s">
        <v>154</v>
      </c>
      <c r="B182" s="99">
        <v>50</v>
      </c>
      <c r="C182" s="102" t="s">
        <v>518</v>
      </c>
    </row>
    <row r="183" spans="1:3" ht="165.75" thickBot="1">
      <c r="A183" s="97" t="s">
        <v>519</v>
      </c>
      <c r="B183" s="99">
        <v>45</v>
      </c>
      <c r="C183" s="102" t="s">
        <v>520</v>
      </c>
    </row>
    <row r="184" spans="1:3" ht="165.75" thickBot="1">
      <c r="A184" s="97" t="s">
        <v>157</v>
      </c>
      <c r="B184" s="99">
        <v>25</v>
      </c>
      <c r="C184" s="102" t="s">
        <v>521</v>
      </c>
    </row>
    <row r="185" spans="1:3" ht="75.75" thickBot="1">
      <c r="A185" s="97" t="s">
        <v>522</v>
      </c>
      <c r="B185" s="99">
        <v>53</v>
      </c>
      <c r="C185" s="102" t="s">
        <v>523</v>
      </c>
    </row>
    <row r="186" spans="1:3" ht="345.75" thickBot="1">
      <c r="A186" s="97" t="s">
        <v>524</v>
      </c>
      <c r="B186" s="99">
        <v>69</v>
      </c>
      <c r="C186" s="102" t="s">
        <v>525</v>
      </c>
    </row>
    <row r="187" spans="1:3" ht="15.75" thickBot="1">
      <c r="A187" s="97"/>
      <c r="B187" s="104">
        <v>460</v>
      </c>
      <c r="C187" s="98" t="s">
        <v>526</v>
      </c>
    </row>
    <row r="188" spans="1:3" ht="15.75" thickBot="1">
      <c r="A188" s="97"/>
      <c r="B188" s="99"/>
      <c r="C188" s="140"/>
    </row>
    <row r="189" spans="1:3" ht="29.25" thickBot="1">
      <c r="A189" s="97"/>
      <c r="B189" s="99"/>
      <c r="C189" s="98" t="s">
        <v>266</v>
      </c>
    </row>
    <row r="190" spans="1:3" ht="15.75" thickBot="1">
      <c r="A190" s="97"/>
      <c r="B190" s="99"/>
      <c r="C190" s="102"/>
    </row>
    <row r="191" spans="1:3" ht="123">
      <c r="A191" s="243" t="s">
        <v>527</v>
      </c>
      <c r="B191" s="113">
        <v>180</v>
      </c>
      <c r="C191" s="101" t="s">
        <v>528</v>
      </c>
    </row>
    <row r="192" spans="1:3" ht="86.25" thickBot="1">
      <c r="A192" s="244"/>
      <c r="B192" s="115"/>
      <c r="C192" s="106" t="s">
        <v>529</v>
      </c>
    </row>
    <row r="193" spans="1:3" ht="409.5">
      <c r="A193" s="243" t="s">
        <v>530</v>
      </c>
      <c r="B193" s="113">
        <v>130</v>
      </c>
      <c r="C193" s="101" t="s">
        <v>542</v>
      </c>
    </row>
    <row r="194" spans="1:3" ht="57.75" thickBot="1">
      <c r="A194" s="244"/>
      <c r="B194" s="115"/>
      <c r="C194" s="106" t="s">
        <v>543</v>
      </c>
    </row>
    <row r="195" spans="1:3" ht="15">
      <c r="A195" s="243" t="s">
        <v>544</v>
      </c>
      <c r="B195" s="151">
        <v>55</v>
      </c>
      <c r="C195" s="101" t="s">
        <v>545</v>
      </c>
    </row>
    <row r="196" spans="1:3" ht="29.25" thickBot="1">
      <c r="A196" s="244"/>
      <c r="B196" s="152"/>
      <c r="C196" s="106" t="s">
        <v>546</v>
      </c>
    </row>
    <row r="197" spans="1:3" ht="30">
      <c r="A197" s="276" t="s">
        <v>544</v>
      </c>
      <c r="B197" s="153"/>
      <c r="C197" s="101" t="s">
        <v>547</v>
      </c>
    </row>
    <row r="198" spans="1:3" ht="60">
      <c r="A198" s="277"/>
      <c r="B198" s="154"/>
      <c r="C198" s="103" t="s">
        <v>548</v>
      </c>
    </row>
    <row r="199" spans="1:3" ht="45">
      <c r="A199" s="277"/>
      <c r="B199" s="154"/>
      <c r="C199" s="103" t="s">
        <v>549</v>
      </c>
    </row>
    <row r="200" spans="1:3" ht="75">
      <c r="A200" s="277"/>
      <c r="B200" s="154"/>
      <c r="C200" s="101" t="s">
        <v>550</v>
      </c>
    </row>
    <row r="201" spans="1:3" ht="15" thickBot="1">
      <c r="A201" s="278"/>
      <c r="B201" s="155"/>
      <c r="C201" s="106" t="s">
        <v>551</v>
      </c>
    </row>
    <row r="202" spans="1:3" ht="195.75" thickBot="1">
      <c r="A202" s="97" t="s">
        <v>552</v>
      </c>
      <c r="B202" s="99">
        <v>275</v>
      </c>
      <c r="C202" s="102" t="s">
        <v>553</v>
      </c>
    </row>
    <row r="203" spans="1:3" ht="29.25" thickBot="1">
      <c r="A203" s="97"/>
      <c r="B203" s="141">
        <v>640</v>
      </c>
      <c r="C203" s="106" t="s">
        <v>554</v>
      </c>
    </row>
    <row r="204" spans="1:3" ht="15.75" thickBot="1">
      <c r="A204" s="97"/>
      <c r="B204" s="99"/>
      <c r="C204" s="102"/>
    </row>
    <row r="205" spans="1:3" ht="15.75" thickBot="1">
      <c r="A205" s="97"/>
      <c r="B205" s="99"/>
      <c r="C205" s="106" t="s">
        <v>555</v>
      </c>
    </row>
    <row r="206" spans="1:3" ht="15.75" thickBot="1">
      <c r="A206" s="97"/>
      <c r="B206" s="99"/>
      <c r="C206" s="102"/>
    </row>
    <row r="207" spans="1:3" ht="165.75" thickBot="1">
      <c r="A207" s="97" t="s">
        <v>556</v>
      </c>
      <c r="B207" s="99">
        <v>50</v>
      </c>
      <c r="C207" s="102" t="s">
        <v>123</v>
      </c>
    </row>
    <row r="208" spans="1:3" ht="30.75" thickBot="1">
      <c r="A208" s="97" t="s">
        <v>157</v>
      </c>
      <c r="B208" s="99">
        <v>35</v>
      </c>
      <c r="C208" s="102" t="s">
        <v>124</v>
      </c>
    </row>
    <row r="209" spans="1:3" ht="135.75" thickBot="1">
      <c r="A209" s="97" t="s">
        <v>157</v>
      </c>
      <c r="B209" s="99">
        <v>24</v>
      </c>
      <c r="C209" s="102" t="s">
        <v>125</v>
      </c>
    </row>
    <row r="210" spans="1:3" ht="105.75" thickBot="1">
      <c r="A210" s="97" t="s">
        <v>154</v>
      </c>
      <c r="B210" s="99">
        <v>70</v>
      </c>
      <c r="C210" s="102" t="s">
        <v>126</v>
      </c>
    </row>
    <row r="211" spans="1:3" ht="60.75" thickBot="1">
      <c r="A211" s="97" t="s">
        <v>127</v>
      </c>
      <c r="B211" s="99">
        <v>59</v>
      </c>
      <c r="C211" s="102" t="s">
        <v>128</v>
      </c>
    </row>
    <row r="212" spans="1:3" ht="180.75" thickBot="1">
      <c r="A212" s="97" t="s">
        <v>129</v>
      </c>
      <c r="B212" s="99">
        <v>50</v>
      </c>
      <c r="C212" s="102" t="s">
        <v>130</v>
      </c>
    </row>
    <row r="213" spans="1:3" ht="409.5" thickBot="1">
      <c r="A213" s="97" t="s">
        <v>131</v>
      </c>
      <c r="B213" s="99">
        <v>130</v>
      </c>
      <c r="C213" s="102" t="s">
        <v>445</v>
      </c>
    </row>
    <row r="214" spans="1:3" ht="225.75" thickBot="1">
      <c r="A214" s="97" t="s">
        <v>446</v>
      </c>
      <c r="B214" s="99">
        <v>145</v>
      </c>
      <c r="C214" s="102" t="s">
        <v>447</v>
      </c>
    </row>
    <row r="215" spans="1:3" ht="225.75" thickBot="1">
      <c r="A215" s="97" t="s">
        <v>448</v>
      </c>
      <c r="B215" s="99">
        <v>200</v>
      </c>
      <c r="C215" s="102" t="s">
        <v>436</v>
      </c>
    </row>
    <row r="216" spans="1:3" ht="45.75" thickBot="1">
      <c r="A216" s="97" t="s">
        <v>157</v>
      </c>
      <c r="B216" s="99">
        <v>20</v>
      </c>
      <c r="C216" s="102" t="s">
        <v>437</v>
      </c>
    </row>
    <row r="217" spans="1:3" ht="165.75" thickBot="1">
      <c r="A217" s="97" t="s">
        <v>157</v>
      </c>
      <c r="B217" s="99">
        <v>20</v>
      </c>
      <c r="C217" s="102" t="s">
        <v>615</v>
      </c>
    </row>
    <row r="218" spans="1:3" ht="150.75" thickBot="1">
      <c r="A218" s="97" t="s">
        <v>157</v>
      </c>
      <c r="B218" s="99">
        <v>50</v>
      </c>
      <c r="C218" s="102" t="s">
        <v>616</v>
      </c>
    </row>
    <row r="219" spans="1:3" ht="135.75" thickBot="1">
      <c r="A219" s="97" t="s">
        <v>617</v>
      </c>
      <c r="B219" s="99">
        <v>50</v>
      </c>
      <c r="C219" s="102" t="s">
        <v>618</v>
      </c>
    </row>
    <row r="220" spans="1:3" ht="106.5" customHeight="1">
      <c r="A220" s="243" t="s">
        <v>515</v>
      </c>
      <c r="B220" s="151">
        <v>60</v>
      </c>
      <c r="C220" s="243" t="s">
        <v>619</v>
      </c>
    </row>
    <row r="221" spans="1:3" ht="13.5" thickBot="1">
      <c r="A221" s="244"/>
      <c r="B221" s="152"/>
      <c r="C221" s="244"/>
    </row>
    <row r="222" spans="1:3" ht="240.75" thickBot="1">
      <c r="A222" s="97" t="s">
        <v>544</v>
      </c>
      <c r="B222" s="149">
        <v>40</v>
      </c>
      <c r="C222" s="140" t="s">
        <v>620</v>
      </c>
    </row>
    <row r="223" spans="1:3" ht="60.75" thickBot="1">
      <c r="A223" s="97" t="s">
        <v>544</v>
      </c>
      <c r="B223" s="149">
        <v>50</v>
      </c>
      <c r="C223" s="102" t="s">
        <v>621</v>
      </c>
    </row>
    <row r="224" spans="1:3" ht="106.5" customHeight="1">
      <c r="A224" s="243" t="s">
        <v>544</v>
      </c>
      <c r="B224" s="151">
        <v>70</v>
      </c>
      <c r="C224" s="243" t="s">
        <v>622</v>
      </c>
    </row>
    <row r="225" spans="1:3" ht="13.5" thickBot="1">
      <c r="A225" s="244"/>
      <c r="B225" s="152"/>
      <c r="C225" s="244"/>
    </row>
    <row r="226" spans="1:3" ht="15.75" thickBot="1">
      <c r="A226" s="97"/>
      <c r="B226" s="150">
        <v>1123</v>
      </c>
      <c r="C226" s="106" t="s">
        <v>66</v>
      </c>
    </row>
    <row r="227" spans="1:3" ht="15.75" thickBot="1">
      <c r="A227" s="97"/>
      <c r="B227" s="149"/>
      <c r="C227" s="102"/>
    </row>
    <row r="228" spans="1:3" ht="15.75" thickBot="1">
      <c r="A228" s="97"/>
      <c r="B228" s="137">
        <v>2223</v>
      </c>
      <c r="C228" s="106" t="s">
        <v>276</v>
      </c>
    </row>
    <row r="229" spans="1:3" ht="15">
      <c r="A229" s="164"/>
      <c r="B229" s="165"/>
      <c r="C229" s="167"/>
    </row>
    <row r="230" spans="1:3" ht="15">
      <c r="A230" s="164"/>
      <c r="B230" s="165"/>
      <c r="C230" s="167"/>
    </row>
    <row r="231" spans="1:3" ht="15.75">
      <c r="A231" s="164"/>
      <c r="B231" s="160" t="s">
        <v>582</v>
      </c>
      <c r="C231" s="167"/>
    </row>
    <row r="232" ht="15" customHeight="1">
      <c r="B232" s="160" t="s">
        <v>586</v>
      </c>
    </row>
    <row r="234" ht="13.5" thickBot="1"/>
    <row r="235" spans="1:3" ht="15" thickBot="1">
      <c r="A235" s="94" t="s">
        <v>189</v>
      </c>
      <c r="B235" s="96">
        <v>0</v>
      </c>
      <c r="C235" s="95" t="s">
        <v>190</v>
      </c>
    </row>
    <row r="236" spans="1:3" ht="31.5" thickBot="1">
      <c r="A236" s="97"/>
      <c r="B236" s="99"/>
      <c r="C236" s="98" t="s">
        <v>623</v>
      </c>
    </row>
    <row r="237" spans="1:3" ht="316.5" customHeight="1">
      <c r="A237" s="243" t="s">
        <v>624</v>
      </c>
      <c r="B237" s="113">
        <v>264</v>
      </c>
      <c r="C237" s="243" t="s">
        <v>625</v>
      </c>
    </row>
    <row r="238" spans="1:3" ht="13.5" customHeight="1" thickBot="1">
      <c r="A238" s="244"/>
      <c r="B238" s="115"/>
      <c r="C238" s="244"/>
    </row>
    <row r="239" spans="1:3" ht="30.75" thickBot="1">
      <c r="A239" s="97" t="s">
        <v>626</v>
      </c>
      <c r="B239" s="99">
        <v>2</v>
      </c>
      <c r="C239" s="140" t="s">
        <v>627</v>
      </c>
    </row>
    <row r="240" spans="1:3" ht="30">
      <c r="A240" s="243" t="s">
        <v>628</v>
      </c>
      <c r="B240" s="113">
        <v>44</v>
      </c>
      <c r="C240" s="105" t="s">
        <v>629</v>
      </c>
    </row>
    <row r="241" spans="1:3" ht="43.5" thickBot="1">
      <c r="A241" s="244"/>
      <c r="B241" s="115"/>
      <c r="C241" s="98" t="s">
        <v>630</v>
      </c>
    </row>
    <row r="242" spans="1:3" ht="331.5" customHeight="1">
      <c r="A242" s="243" t="s">
        <v>631</v>
      </c>
      <c r="B242" s="113">
        <v>31</v>
      </c>
      <c r="C242" s="243" t="s">
        <v>632</v>
      </c>
    </row>
    <row r="243" spans="1:3" ht="13.5" customHeight="1" thickBot="1">
      <c r="A243" s="244"/>
      <c r="B243" s="115"/>
      <c r="C243" s="244"/>
    </row>
    <row r="244" spans="1:3" ht="30">
      <c r="A244" s="243" t="s">
        <v>633</v>
      </c>
      <c r="B244" s="113">
        <v>27</v>
      </c>
      <c r="C244" s="101" t="s">
        <v>634</v>
      </c>
    </row>
    <row r="245" spans="1:3" ht="90">
      <c r="A245" s="275"/>
      <c r="B245" s="116"/>
      <c r="C245" s="101" t="s">
        <v>635</v>
      </c>
    </row>
    <row r="246" spans="1:3" ht="15">
      <c r="A246" s="275"/>
      <c r="B246" s="116"/>
      <c r="C246" s="101" t="s">
        <v>600</v>
      </c>
    </row>
    <row r="247" spans="1:3" ht="15.75" thickBot="1">
      <c r="A247" s="244"/>
      <c r="B247" s="115"/>
      <c r="C247" s="140"/>
    </row>
    <row r="248" spans="1:3" ht="30">
      <c r="A248" s="243" t="s">
        <v>633</v>
      </c>
      <c r="B248" s="113">
        <v>23</v>
      </c>
      <c r="C248" s="101" t="s">
        <v>636</v>
      </c>
    </row>
    <row r="249" spans="1:3" ht="150">
      <c r="A249" s="275"/>
      <c r="B249" s="116"/>
      <c r="C249" s="101" t="s">
        <v>640</v>
      </c>
    </row>
    <row r="250" spans="1:3" ht="15.75" thickBot="1">
      <c r="A250" s="244"/>
      <c r="B250" s="115"/>
      <c r="C250" s="140"/>
    </row>
    <row r="251" spans="1:3" ht="91.5" customHeight="1">
      <c r="A251" s="243" t="s">
        <v>641</v>
      </c>
      <c r="B251" s="113">
        <v>8</v>
      </c>
      <c r="C251" s="243" t="s">
        <v>642</v>
      </c>
    </row>
    <row r="252" spans="1:3" ht="13.5" customHeight="1" thickBot="1">
      <c r="A252" s="244"/>
      <c r="B252" s="115"/>
      <c r="C252" s="244"/>
    </row>
    <row r="253" spans="1:3" ht="46.5" customHeight="1">
      <c r="A253" s="243" t="s">
        <v>163</v>
      </c>
      <c r="B253" s="113">
        <v>16</v>
      </c>
      <c r="C253" s="243" t="s">
        <v>643</v>
      </c>
    </row>
    <row r="254" spans="1:3" ht="13.5" customHeight="1" thickBot="1">
      <c r="A254" s="244"/>
      <c r="B254" s="115"/>
      <c r="C254" s="244"/>
    </row>
    <row r="255" spans="1:3" ht="30.75" thickBot="1">
      <c r="A255" s="97" t="s">
        <v>644</v>
      </c>
      <c r="B255" s="99">
        <v>8</v>
      </c>
      <c r="C255" s="140" t="s">
        <v>645</v>
      </c>
    </row>
    <row r="256" spans="1:3" ht="45.75" thickBot="1">
      <c r="A256" s="97" t="s">
        <v>646</v>
      </c>
      <c r="B256" s="99">
        <v>15</v>
      </c>
      <c r="C256" s="140" t="s">
        <v>647</v>
      </c>
    </row>
    <row r="257" spans="1:3" ht="241.5" customHeight="1">
      <c r="A257" s="243" t="s">
        <v>648</v>
      </c>
      <c r="B257" s="113">
        <v>8</v>
      </c>
      <c r="C257" s="243" t="s">
        <v>649</v>
      </c>
    </row>
    <row r="258" spans="1:3" ht="13.5" customHeight="1" thickBot="1">
      <c r="A258" s="244"/>
      <c r="B258" s="115"/>
      <c r="C258" s="244"/>
    </row>
    <row r="259" spans="1:3" ht="30">
      <c r="A259" s="243" t="s">
        <v>633</v>
      </c>
      <c r="B259" s="113">
        <v>45</v>
      </c>
      <c r="C259" s="101" t="s">
        <v>650</v>
      </c>
    </row>
    <row r="260" spans="1:3" ht="255">
      <c r="A260" s="275"/>
      <c r="B260" s="116"/>
      <c r="C260" s="101" t="s">
        <v>651</v>
      </c>
    </row>
    <row r="261" spans="1:3" ht="90">
      <c r="A261" s="275"/>
      <c r="B261" s="116"/>
      <c r="C261" s="101" t="s">
        <v>652</v>
      </c>
    </row>
    <row r="262" spans="1:3" ht="15.75" thickBot="1">
      <c r="A262" s="244"/>
      <c r="B262" s="115"/>
      <c r="C262" s="102"/>
    </row>
    <row r="263" spans="1:3" ht="15.75" thickBot="1">
      <c r="A263" s="97"/>
      <c r="B263" s="104">
        <v>491</v>
      </c>
      <c r="C263" s="98" t="s">
        <v>705</v>
      </c>
    </row>
    <row r="264" spans="1:3" ht="15.75" thickBot="1">
      <c r="A264" s="97"/>
      <c r="B264" s="99"/>
      <c r="C264" s="98"/>
    </row>
    <row r="265" spans="1:3" ht="29.25" thickBot="1">
      <c r="A265" s="97"/>
      <c r="B265" s="99"/>
      <c r="C265" s="98" t="s">
        <v>653</v>
      </c>
    </row>
    <row r="266" spans="1:3" ht="15.75" thickBot="1">
      <c r="A266" s="97"/>
      <c r="B266" s="99"/>
      <c r="C266" s="102"/>
    </row>
    <row r="267" spans="1:3" ht="195">
      <c r="A267" s="243" t="s">
        <v>654</v>
      </c>
      <c r="B267" s="113">
        <v>370</v>
      </c>
      <c r="C267" s="101" t="s">
        <v>655</v>
      </c>
    </row>
    <row r="268" spans="1:3" ht="75">
      <c r="A268" s="275"/>
      <c r="B268" s="116"/>
      <c r="C268" s="101" t="s">
        <v>656</v>
      </c>
    </row>
    <row r="269" spans="1:3" ht="43.5" thickBot="1">
      <c r="A269" s="244"/>
      <c r="B269" s="115"/>
      <c r="C269" s="106" t="s">
        <v>657</v>
      </c>
    </row>
    <row r="270" spans="1:3" ht="15.75">
      <c r="A270" s="243" t="s">
        <v>658</v>
      </c>
      <c r="B270" s="113"/>
      <c r="C270" s="143" t="s">
        <v>659</v>
      </c>
    </row>
    <row r="271" spans="1:3" ht="31.5">
      <c r="A271" s="275"/>
      <c r="B271" s="116"/>
      <c r="C271" s="143" t="s">
        <v>660</v>
      </c>
    </row>
    <row r="272" spans="1:3" ht="45.75" thickBot="1">
      <c r="A272" s="244"/>
      <c r="B272" s="115"/>
      <c r="C272" s="102" t="s">
        <v>661</v>
      </c>
    </row>
    <row r="273" spans="1:3" ht="120">
      <c r="A273" s="243" t="s">
        <v>662</v>
      </c>
      <c r="B273" s="145">
        <v>3600</v>
      </c>
      <c r="C273" s="101" t="s">
        <v>663</v>
      </c>
    </row>
    <row r="274" spans="1:3" ht="150">
      <c r="A274" s="275"/>
      <c r="B274" s="146"/>
      <c r="C274" s="101" t="s">
        <v>20</v>
      </c>
    </row>
    <row r="275" spans="1:3" ht="252">
      <c r="A275" s="275"/>
      <c r="B275" s="146"/>
      <c r="C275" s="143" t="s">
        <v>21</v>
      </c>
    </row>
    <row r="276" spans="1:3" ht="15.75">
      <c r="A276" s="275"/>
      <c r="B276" s="146"/>
      <c r="C276" s="143"/>
    </row>
    <row r="277" spans="1:3" ht="173.25">
      <c r="A277" s="275"/>
      <c r="B277" s="146"/>
      <c r="C277" s="143" t="s">
        <v>22</v>
      </c>
    </row>
    <row r="278" spans="1:3" ht="15.75">
      <c r="A278" s="275"/>
      <c r="B278" s="146"/>
      <c r="C278" s="143"/>
    </row>
    <row r="279" spans="1:3" ht="173.25">
      <c r="A279" s="275"/>
      <c r="B279" s="146"/>
      <c r="C279" s="143" t="s">
        <v>23</v>
      </c>
    </row>
    <row r="280" spans="1:3" ht="18.75">
      <c r="A280" s="275"/>
      <c r="B280" s="146"/>
      <c r="C280" s="156"/>
    </row>
    <row r="281" spans="1:3" ht="252.75" thickBot="1">
      <c r="A281" s="244"/>
      <c r="B281" s="147"/>
      <c r="C281" s="81" t="s">
        <v>24</v>
      </c>
    </row>
    <row r="282" spans="1:3" ht="15.75" thickBot="1">
      <c r="A282" s="97"/>
      <c r="B282" s="141"/>
      <c r="C282" s="102"/>
    </row>
    <row r="283" spans="1:3" ht="29.25" thickBot="1">
      <c r="A283" s="97"/>
      <c r="B283" s="104">
        <v>3970</v>
      </c>
      <c r="C283" s="98" t="s">
        <v>25</v>
      </c>
    </row>
    <row r="284" spans="1:3" ht="15.75" thickBot="1">
      <c r="A284" s="97"/>
      <c r="B284" s="99"/>
      <c r="C284" s="102"/>
    </row>
    <row r="285" spans="1:3" ht="15.75" thickBot="1">
      <c r="A285" s="97"/>
      <c r="B285" s="99"/>
      <c r="C285" s="98" t="s">
        <v>27</v>
      </c>
    </row>
    <row r="286" spans="1:3" ht="75">
      <c r="A286" s="100" t="s">
        <v>28</v>
      </c>
      <c r="B286" s="113">
        <v>660</v>
      </c>
      <c r="C286" s="105" t="s">
        <v>30</v>
      </c>
    </row>
    <row r="287" spans="1:3" ht="72" thickBot="1">
      <c r="A287" s="97" t="s">
        <v>29</v>
      </c>
      <c r="B287" s="115"/>
      <c r="C287" s="98" t="s">
        <v>31</v>
      </c>
    </row>
    <row r="288" spans="1:3" ht="256.5" customHeight="1">
      <c r="A288" s="243" t="s">
        <v>32</v>
      </c>
      <c r="B288" s="113"/>
      <c r="C288" s="243" t="s">
        <v>574</v>
      </c>
    </row>
    <row r="289" spans="1:3" ht="13.5" customHeight="1" thickBot="1">
      <c r="A289" s="244"/>
      <c r="B289" s="115"/>
      <c r="C289" s="244"/>
    </row>
    <row r="290" spans="1:3" ht="76.5" customHeight="1">
      <c r="A290" s="243" t="s">
        <v>575</v>
      </c>
      <c r="B290" s="113">
        <v>55</v>
      </c>
      <c r="C290" s="267" t="s">
        <v>576</v>
      </c>
    </row>
    <row r="291" spans="1:3" ht="13.5" customHeight="1" thickBot="1">
      <c r="A291" s="244"/>
      <c r="B291" s="115"/>
      <c r="C291" s="268"/>
    </row>
    <row r="292" spans="1:3" ht="15.75" thickBot="1">
      <c r="A292" s="97"/>
      <c r="B292" s="104">
        <v>715</v>
      </c>
      <c r="C292" s="106" t="s">
        <v>577</v>
      </c>
    </row>
    <row r="293" spans="1:3" ht="15.75" thickBot="1">
      <c r="A293" s="97"/>
      <c r="B293" s="137">
        <v>5176</v>
      </c>
      <c r="C293" s="106" t="s">
        <v>578</v>
      </c>
    </row>
  </sheetData>
  <mergeCells count="95">
    <mergeCell ref="A195:A196"/>
    <mergeCell ref="A197:A201"/>
    <mergeCell ref="A237:A238"/>
    <mergeCell ref="C237:C238"/>
    <mergeCell ref="A220:A221"/>
    <mergeCell ref="C220:C221"/>
    <mergeCell ref="A224:A225"/>
    <mergeCell ref="C224:C225"/>
    <mergeCell ref="A242:A243"/>
    <mergeCell ref="C242:C243"/>
    <mergeCell ref="A146:A147"/>
    <mergeCell ref="C146:C147"/>
    <mergeCell ref="A155:A157"/>
    <mergeCell ref="A191:A192"/>
    <mergeCell ref="A193:A194"/>
    <mergeCell ref="A240:A241"/>
    <mergeCell ref="A159:A162"/>
    <mergeCell ref="A163:A166"/>
    <mergeCell ref="A47:A50"/>
    <mergeCell ref="A259:A262"/>
    <mergeCell ref="A36:A38"/>
    <mergeCell ref="A39:A41"/>
    <mergeCell ref="A102:A103"/>
    <mergeCell ref="A104:A105"/>
    <mergeCell ref="A257:A258"/>
    <mergeCell ref="A106:A107"/>
    <mergeCell ref="A108:A109"/>
    <mergeCell ref="A253:A254"/>
    <mergeCell ref="A30:A31"/>
    <mergeCell ref="C30:C31"/>
    <mergeCell ref="A34:A35"/>
    <mergeCell ref="A43:A46"/>
    <mergeCell ref="A51:A53"/>
    <mergeCell ref="A273:A281"/>
    <mergeCell ref="A54:A58"/>
    <mergeCell ref="A267:A269"/>
    <mergeCell ref="A248:A250"/>
    <mergeCell ref="A112:A115"/>
    <mergeCell ref="A116:A117"/>
    <mergeCell ref="A251:A252"/>
    <mergeCell ref="A123:A124"/>
    <mergeCell ref="A129:A130"/>
    <mergeCell ref="A64:A65"/>
    <mergeCell ref="C64:C65"/>
    <mergeCell ref="A67:A69"/>
    <mergeCell ref="A270:A272"/>
    <mergeCell ref="C257:C258"/>
    <mergeCell ref="C251:C252"/>
    <mergeCell ref="C253:C254"/>
    <mergeCell ref="A244:A247"/>
    <mergeCell ref="A118:A120"/>
    <mergeCell ref="A121:A122"/>
    <mergeCell ref="A290:A291"/>
    <mergeCell ref="C290:C291"/>
    <mergeCell ref="A71:A73"/>
    <mergeCell ref="A88:A89"/>
    <mergeCell ref="A90:A91"/>
    <mergeCell ref="A95:A96"/>
    <mergeCell ref="A98:A99"/>
    <mergeCell ref="A100:A101"/>
    <mergeCell ref="A288:A289"/>
    <mergeCell ref="C288:C289"/>
    <mergeCell ref="A4:A7"/>
    <mergeCell ref="A8:A9"/>
    <mergeCell ref="B8:B9"/>
    <mergeCell ref="C8:C9"/>
    <mergeCell ref="F8:F9"/>
    <mergeCell ref="A10:A11"/>
    <mergeCell ref="B10:B11"/>
    <mergeCell ref="C10:C11"/>
    <mergeCell ref="D10:D11"/>
    <mergeCell ref="E10:E11"/>
    <mergeCell ref="F10:F11"/>
    <mergeCell ref="D12:D13"/>
    <mergeCell ref="D8:D9"/>
    <mergeCell ref="E8:E9"/>
    <mergeCell ref="E12:E13"/>
    <mergeCell ref="F12:F13"/>
    <mergeCell ref="A14:A15"/>
    <mergeCell ref="B14:B15"/>
    <mergeCell ref="C14:C15"/>
    <mergeCell ref="D14:D15"/>
    <mergeCell ref="E14:E15"/>
    <mergeCell ref="F14:F15"/>
    <mergeCell ref="A12:A13"/>
    <mergeCell ref="B12:B13"/>
    <mergeCell ref="C12:C13"/>
    <mergeCell ref="E16:E17"/>
    <mergeCell ref="F16:F17"/>
    <mergeCell ref="A28:A29"/>
    <mergeCell ref="C28:C29"/>
    <mergeCell ref="A16:A17"/>
    <mergeCell ref="B16:B17"/>
    <mergeCell ref="C16:C17"/>
    <mergeCell ref="D16:D17"/>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B2:J49"/>
  <sheetViews>
    <sheetView workbookViewId="0" topLeftCell="A25">
      <selection activeCell="C47" sqref="C47"/>
    </sheetView>
  </sheetViews>
  <sheetFormatPr defaultColWidth="9.140625" defaultRowHeight="12.75"/>
  <cols>
    <col min="7" max="7" width="12.00390625" style="0" customWidth="1"/>
  </cols>
  <sheetData>
    <row r="2" spans="7:10" ht="12.75">
      <c r="G2">
        <f>'REP 1'!B4</f>
        <v>15</v>
      </c>
      <c r="H2">
        <f>'REP 1'!B40</f>
        <v>25</v>
      </c>
      <c r="I2">
        <f>'REP 1'!B68</f>
        <v>150</v>
      </c>
      <c r="J2">
        <f>'REP 1'!B81</f>
        <v>250</v>
      </c>
    </row>
    <row r="3" spans="7:10" ht="13.5" thickBot="1">
      <c r="G3">
        <f>'REP 1'!B5</f>
        <v>0</v>
      </c>
      <c r="H3">
        <f>'REP 1'!B41</f>
        <v>0</v>
      </c>
      <c r="I3">
        <f>'REP 1'!B69</f>
        <v>52</v>
      </c>
      <c r="J3">
        <f>'REP 1'!B82</f>
        <v>525</v>
      </c>
    </row>
    <row r="4" spans="2:10" ht="15.75" thickBot="1">
      <c r="B4" s="122">
        <v>113</v>
      </c>
      <c r="D4" s="113">
        <v>150</v>
      </c>
      <c r="G4">
        <f>'REP 1'!B6</f>
        <v>40</v>
      </c>
      <c r="H4">
        <f>'REP 1'!B42</f>
        <v>89</v>
      </c>
      <c r="I4">
        <f>'REP 1'!B70</f>
        <v>3</v>
      </c>
      <c r="J4">
        <f>'REP 1'!B83</f>
        <v>83</v>
      </c>
    </row>
    <row r="5" spans="2:10" ht="15.75" thickBot="1">
      <c r="B5" s="122">
        <v>31</v>
      </c>
      <c r="D5" s="99"/>
      <c r="G5">
        <f>'REP 1'!B7</f>
        <v>0</v>
      </c>
      <c r="H5">
        <f>'REP 1'!B43</f>
        <v>0</v>
      </c>
      <c r="I5">
        <f>'REP 1'!B71</f>
        <v>50</v>
      </c>
      <c r="J5">
        <f>'REP 1'!B84</f>
        <v>100</v>
      </c>
    </row>
    <row r="6" spans="2:10" ht="15.75" thickBot="1">
      <c r="B6" s="120">
        <v>17</v>
      </c>
      <c r="D6" s="99">
        <v>60</v>
      </c>
      <c r="G6">
        <f>'REP 1'!B8</f>
        <v>5</v>
      </c>
      <c r="H6">
        <f>'REP 1'!B44</f>
        <v>150</v>
      </c>
      <c r="I6">
        <f>'REP 1'!B72</f>
        <v>400</v>
      </c>
      <c r="J6">
        <f>'REP 1'!B85</f>
        <v>20</v>
      </c>
    </row>
    <row r="7" spans="2:10" ht="15.75" thickBot="1">
      <c r="B7" s="120">
        <v>215</v>
      </c>
      <c r="D7" s="99">
        <v>48</v>
      </c>
      <c r="G7">
        <f>'REP 1'!B9</f>
        <v>0</v>
      </c>
      <c r="H7">
        <f>'REP 1'!B45</f>
        <v>0</v>
      </c>
      <c r="I7">
        <f>'REP 1'!B73</f>
        <v>126</v>
      </c>
      <c r="J7">
        <f>'REP 1'!B86</f>
        <v>21</v>
      </c>
    </row>
    <row r="8" spans="2:10" ht="15.75" thickBot="1">
      <c r="B8" s="122">
        <v>11</v>
      </c>
      <c r="D8" s="149">
        <v>55</v>
      </c>
      <c r="G8">
        <f>'REP 1'!B10</f>
        <v>3</v>
      </c>
      <c r="H8">
        <f>'REP 1'!B46</f>
        <v>40</v>
      </c>
      <c r="I8">
        <f>'REP 1'!B74</f>
        <v>85</v>
      </c>
      <c r="J8">
        <f>'REP 1'!B87</f>
        <v>80</v>
      </c>
    </row>
    <row r="9" spans="2:10" ht="15.75" thickBot="1">
      <c r="B9" s="122">
        <v>42</v>
      </c>
      <c r="D9" s="149">
        <v>25</v>
      </c>
      <c r="G9">
        <f>'REP 1'!B11</f>
        <v>0</v>
      </c>
      <c r="H9">
        <f>'REP 1'!B47</f>
        <v>0</v>
      </c>
      <c r="I9" s="4">
        <f>'REP 1'!B75</f>
        <v>866</v>
      </c>
      <c r="J9">
        <f>'REP 1'!B88</f>
        <v>20</v>
      </c>
    </row>
    <row r="10" spans="2:10" ht="15.75" thickBot="1">
      <c r="B10" s="122">
        <v>14</v>
      </c>
      <c r="D10" s="99">
        <v>30</v>
      </c>
      <c r="G10">
        <f>'REP 1'!B12</f>
        <v>5</v>
      </c>
      <c r="H10">
        <f>'REP 1'!B48</f>
        <v>35</v>
      </c>
      <c r="J10" s="4">
        <f>'REP 1'!B89</f>
        <v>1099</v>
      </c>
    </row>
    <row r="11" spans="2:10" ht="15.75" thickBot="1">
      <c r="B11" s="120">
        <v>26</v>
      </c>
      <c r="D11" s="99">
        <v>50</v>
      </c>
      <c r="G11">
        <f>'REP 1'!B13</f>
        <v>0</v>
      </c>
      <c r="H11">
        <f>'REP 1'!B49</f>
        <v>0</v>
      </c>
      <c r="I11">
        <f>'REP 1'!B96</f>
        <v>1</v>
      </c>
      <c r="J11">
        <f>'REP 1'!B121</f>
        <v>169</v>
      </c>
    </row>
    <row r="12" spans="2:10" ht="15.75" thickBot="1">
      <c r="B12" s="122">
        <v>13</v>
      </c>
      <c r="D12" s="99">
        <v>45</v>
      </c>
      <c r="G12">
        <f>'REP 1'!B14</f>
        <v>5</v>
      </c>
      <c r="H12">
        <f>'REP 1'!B50</f>
        <v>72</v>
      </c>
      <c r="I12">
        <f>'REP 1'!B97</f>
        <v>0</v>
      </c>
      <c r="J12">
        <f>'REP 1'!B122</f>
        <v>0</v>
      </c>
    </row>
    <row r="13" spans="2:10" ht="15.75" thickBot="1">
      <c r="B13" s="122">
        <v>30</v>
      </c>
      <c r="D13" s="99">
        <v>25</v>
      </c>
      <c r="G13">
        <f>'REP 1'!B15</f>
        <v>0</v>
      </c>
      <c r="H13">
        <f>'REP 1'!B51</f>
        <v>0</v>
      </c>
      <c r="I13">
        <f>'REP 1'!B98</f>
        <v>1</v>
      </c>
      <c r="J13">
        <f>'REP 1'!B123</f>
        <v>0</v>
      </c>
    </row>
    <row r="14" spans="2:10" ht="15.75" thickBot="1">
      <c r="B14" s="122">
        <v>71</v>
      </c>
      <c r="D14" s="99">
        <v>53</v>
      </c>
      <c r="G14">
        <f>'REP 1'!B16</f>
        <v>49</v>
      </c>
      <c r="H14">
        <f>'REP 1'!B52</f>
        <v>40</v>
      </c>
      <c r="I14">
        <f>'REP 1'!B99</f>
        <v>0</v>
      </c>
      <c r="J14">
        <f>'REP 1'!B124</f>
        <v>0</v>
      </c>
    </row>
    <row r="15" spans="2:10" ht="15.75" thickBot="1">
      <c r="B15" s="122">
        <v>80</v>
      </c>
      <c r="D15" s="99">
        <v>69</v>
      </c>
      <c r="G15">
        <f>'REP 1'!B17</f>
        <v>0</v>
      </c>
      <c r="H15">
        <f>'REP 1'!B53</f>
        <v>0</v>
      </c>
      <c r="I15">
        <f>'REP 1'!B100</f>
        <v>239</v>
      </c>
      <c r="J15">
        <f>'REP 1'!B125</f>
        <v>0</v>
      </c>
    </row>
    <row r="16" spans="2:10" ht="15" thickBot="1">
      <c r="B16" s="129">
        <f>SUM(B4:B15)</f>
        <v>663</v>
      </c>
      <c r="D16" s="104">
        <f>SUM(D4:D15)</f>
        <v>610</v>
      </c>
      <c r="G16">
        <f>'REP 1'!B18</f>
        <v>13</v>
      </c>
      <c r="H16">
        <f>'REP 1'!B54</f>
        <v>50</v>
      </c>
      <c r="I16">
        <f>'REP 1'!B101</f>
        <v>43</v>
      </c>
      <c r="J16">
        <f>'REP 1'!B126</f>
        <v>11</v>
      </c>
    </row>
    <row r="17" spans="7:10" ht="13.5" thickBot="1">
      <c r="G17">
        <f>'REP 1'!B19</f>
        <v>0</v>
      </c>
      <c r="H17">
        <f>'REP 1'!B55</f>
        <v>0</v>
      </c>
      <c r="I17">
        <f>'REP 1'!B102</f>
        <v>12</v>
      </c>
      <c r="J17">
        <f>'REP 1'!B127</f>
        <v>0</v>
      </c>
    </row>
    <row r="18" spans="2:10" ht="15.75" thickBot="1">
      <c r="B18" s="99"/>
      <c r="D18" s="113">
        <v>264</v>
      </c>
      <c r="G18">
        <f>'REP 1'!B20</f>
        <v>5</v>
      </c>
      <c r="H18">
        <f>'REP 1'!B56</f>
        <v>0</v>
      </c>
      <c r="I18">
        <f>'REP 1'!B103</f>
        <v>0</v>
      </c>
      <c r="J18">
        <f>'REP 1'!B128</f>
        <v>38</v>
      </c>
    </row>
    <row r="19" spans="2:10" ht="15.75" thickBot="1">
      <c r="B19" s="113">
        <v>70</v>
      </c>
      <c r="D19" s="99">
        <v>2</v>
      </c>
      <c r="G19">
        <f>'REP 1'!B21</f>
        <v>0</v>
      </c>
      <c r="H19">
        <f>'REP 1'!B57</f>
        <v>0</v>
      </c>
      <c r="I19">
        <f>'REP 1'!B104</f>
        <v>62</v>
      </c>
      <c r="J19">
        <f>'REP 1'!B129</f>
        <v>0</v>
      </c>
    </row>
    <row r="20" spans="2:10" ht="15.75" thickBot="1">
      <c r="B20" s="115"/>
      <c r="D20" s="113">
        <v>44</v>
      </c>
      <c r="G20">
        <f>'REP 1'!B22</f>
        <v>10</v>
      </c>
      <c r="H20">
        <f>'REP 1'!B58</f>
        <v>50</v>
      </c>
      <c r="I20">
        <f>'REP 1'!B105</f>
        <v>0</v>
      </c>
      <c r="J20">
        <f>'REP 1'!B130</f>
        <v>89</v>
      </c>
    </row>
    <row r="21" spans="2:10" ht="15.75" thickBot="1">
      <c r="B21" s="113">
        <v>75</v>
      </c>
      <c r="D21" s="113">
        <v>31</v>
      </c>
      <c r="G21">
        <f>'REP 1'!B23</f>
        <v>0</v>
      </c>
      <c r="H21">
        <f>'REP 1'!B59</f>
        <v>0</v>
      </c>
      <c r="I21">
        <f>'REP 1'!B106</f>
        <v>86</v>
      </c>
      <c r="J21">
        <f>'REP 1'!B131</f>
        <v>0</v>
      </c>
    </row>
    <row r="22" spans="2:10" ht="15.75" thickBot="1">
      <c r="B22" s="115"/>
      <c r="D22" s="113">
        <v>27</v>
      </c>
      <c r="G22">
        <f>'REP 1'!B24</f>
        <v>57</v>
      </c>
      <c r="H22">
        <f>'REP 1'!B60</f>
        <v>10</v>
      </c>
      <c r="I22">
        <f>'REP 1'!B107</f>
        <v>14</v>
      </c>
      <c r="J22">
        <f>'REP 1'!B132</f>
        <v>156</v>
      </c>
    </row>
    <row r="23" spans="2:10" ht="15.75" thickBot="1">
      <c r="B23" s="99">
        <v>30</v>
      </c>
      <c r="D23" s="113">
        <v>23</v>
      </c>
      <c r="G23">
        <f>'REP 1'!B25</f>
        <v>0</v>
      </c>
      <c r="H23">
        <f>'REP 1'!B61</f>
        <v>0</v>
      </c>
      <c r="I23">
        <f>'REP 1'!B108</f>
        <v>0</v>
      </c>
      <c r="J23">
        <f>'REP 1'!B133</f>
        <v>0</v>
      </c>
    </row>
    <row r="24" spans="2:10" ht="15.75" thickBot="1">
      <c r="B24" s="99">
        <v>25</v>
      </c>
      <c r="D24" s="113">
        <v>8</v>
      </c>
      <c r="G24">
        <f>'REP 1'!B26</f>
        <v>38</v>
      </c>
      <c r="H24" s="4">
        <f>'REP 1'!B62</f>
        <v>561</v>
      </c>
      <c r="I24">
        <f>'REP 1'!B109</f>
        <v>38</v>
      </c>
      <c r="J24">
        <f>'REP 1'!B134</f>
        <v>0</v>
      </c>
    </row>
    <row r="25" spans="2:10" ht="15.75" thickBot="1">
      <c r="B25" s="99">
        <v>30</v>
      </c>
      <c r="D25" s="113">
        <v>16</v>
      </c>
      <c r="G25">
        <f>'REP 1'!B27</f>
        <v>0</v>
      </c>
      <c r="I25">
        <f>'REP 1'!B110</f>
        <v>16</v>
      </c>
      <c r="J25">
        <f>'REP 1'!B135</f>
        <v>43</v>
      </c>
    </row>
    <row r="26" spans="2:10" ht="15.75" thickBot="1">
      <c r="B26" s="113">
        <v>25</v>
      </c>
      <c r="D26" s="99">
        <v>8</v>
      </c>
      <c r="G26">
        <f>'REP 1'!B28</f>
        <v>30</v>
      </c>
      <c r="I26">
        <f>'REP 1'!B111</f>
        <v>0</v>
      </c>
      <c r="J26">
        <f>'REP 1'!B136</f>
        <v>0</v>
      </c>
    </row>
    <row r="27" spans="2:10" ht="15.75" thickBot="1">
      <c r="B27" s="99">
        <v>10</v>
      </c>
      <c r="D27" s="99">
        <v>15</v>
      </c>
      <c r="G27">
        <f>'REP 1'!B29</f>
        <v>0</v>
      </c>
      <c r="I27">
        <f>'REP 1'!B112</f>
        <v>4</v>
      </c>
      <c r="J27">
        <f>'REP 1'!B137</f>
        <v>44</v>
      </c>
    </row>
    <row r="28" spans="2:10" ht="15.75" thickBot="1">
      <c r="B28" s="113">
        <v>35</v>
      </c>
      <c r="D28" s="113">
        <v>8</v>
      </c>
      <c r="G28">
        <f>'REP 1'!B30</f>
        <v>5</v>
      </c>
      <c r="I28">
        <f>'REP 1'!B113</f>
        <v>23</v>
      </c>
      <c r="J28">
        <f>'REP 1'!B138</f>
        <v>0</v>
      </c>
    </row>
    <row r="29" spans="2:10" ht="15.75" thickBot="1">
      <c r="B29" s="113">
        <v>25</v>
      </c>
      <c r="D29" s="113">
        <v>45</v>
      </c>
      <c r="G29">
        <f>'REP 1'!B31</f>
        <v>0</v>
      </c>
      <c r="I29" s="4">
        <f>'REP 1'!B114</f>
        <v>539</v>
      </c>
      <c r="J29">
        <f>'REP 1'!B139</f>
        <v>33</v>
      </c>
    </row>
    <row r="30" spans="2:10" ht="15.75" thickBot="1">
      <c r="B30" s="113">
        <v>50</v>
      </c>
      <c r="D30" s="104">
        <f>SUM(D18:D29)</f>
        <v>491</v>
      </c>
      <c r="G30">
        <f>'REP 1'!B32</f>
        <v>18</v>
      </c>
      <c r="J30">
        <f>'REP 1'!B140</f>
        <v>0</v>
      </c>
    </row>
    <row r="31" spans="2:10" ht="15.75" thickBot="1">
      <c r="B31" s="113">
        <v>18</v>
      </c>
      <c r="F31" s="169">
        <f>D30+D16+B42+B16</f>
        <v>2893</v>
      </c>
      <c r="G31" s="4">
        <f>'REP 1'!B33</f>
        <v>298</v>
      </c>
      <c r="J31">
        <f>'REP 1'!B141</f>
        <v>51</v>
      </c>
    </row>
    <row r="32" spans="2:10" ht="15.75" thickBot="1">
      <c r="B32" s="113">
        <v>10</v>
      </c>
      <c r="J32">
        <f>'REP 1'!B142</f>
        <v>0</v>
      </c>
    </row>
    <row r="33" spans="2:10" ht="15">
      <c r="B33" s="113">
        <v>100</v>
      </c>
      <c r="J33">
        <f>'REP 1'!B143</f>
        <v>31</v>
      </c>
    </row>
    <row r="34" spans="2:10" ht="15.75" thickBot="1">
      <c r="B34" s="99">
        <v>25</v>
      </c>
      <c r="J34">
        <f>'REP 1'!B144</f>
        <v>0</v>
      </c>
    </row>
    <row r="35" spans="2:10" ht="15.75" thickBot="1">
      <c r="B35" s="99">
        <v>25</v>
      </c>
      <c r="J35">
        <f>'REP 1'!B145</f>
        <v>83</v>
      </c>
    </row>
    <row r="36" spans="2:10" ht="15.75" thickBot="1">
      <c r="B36" s="113">
        <v>46</v>
      </c>
      <c r="J36">
        <f>'REP 1'!B146</f>
        <v>0</v>
      </c>
    </row>
    <row r="37" spans="2:10" ht="15.75" thickBot="1">
      <c r="B37" s="113">
        <v>120</v>
      </c>
      <c r="J37">
        <f>'REP 1'!B147</f>
        <v>360</v>
      </c>
    </row>
    <row r="38" spans="2:10" ht="15.75" thickBot="1">
      <c r="B38" s="113">
        <v>140</v>
      </c>
      <c r="J38">
        <f>'REP 1'!B148</f>
        <v>0</v>
      </c>
    </row>
    <row r="39" spans="2:10" ht="15.75" thickBot="1">
      <c r="B39" s="113">
        <v>150</v>
      </c>
      <c r="J39" s="4">
        <f>'REP 1'!B149</f>
        <v>1108</v>
      </c>
    </row>
    <row r="40" ht="15">
      <c r="B40" s="113">
        <v>80</v>
      </c>
    </row>
    <row r="41" ht="15.75" thickBot="1">
      <c r="B41" s="99">
        <v>40</v>
      </c>
    </row>
    <row r="42" ht="15" thickBot="1">
      <c r="B42" s="137">
        <f>SUM(B19:B41)</f>
        <v>1129</v>
      </c>
    </row>
    <row r="43" ht="12.75">
      <c r="H43">
        <f>G31+H24+I29+I9+J10+J39</f>
        <v>4471</v>
      </c>
    </row>
    <row r="45" spans="8:10" ht="12.75">
      <c r="H45" s="170">
        <f>H43+F31</f>
        <v>7364</v>
      </c>
      <c r="J45" t="e">
        <f>'Corporate (2)'!#REF!+'Central (2)'!B15+'Housing (2)'!C56+'Environment (2)'!C39+'Children (2)'!C18</f>
        <v>#REF!</v>
      </c>
    </row>
    <row r="47" spans="2:8" ht="12.75">
      <c r="B47" t="s">
        <v>592</v>
      </c>
      <c r="C47" t="e">
        <f>'Corporate (2)'!#REF!+'Central (2)'!B15+'Housing (2)'!C56+'Environment (2)'!C39+'Children (2)'!C18</f>
        <v>#REF!</v>
      </c>
      <c r="H47" s="170" t="e">
        <f>H45-J45</f>
        <v>#REF!</v>
      </c>
    </row>
    <row r="49" ht="12.75">
      <c r="C49" s="170"/>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40"/>
  <sheetViews>
    <sheetView zoomScale="75" zoomScaleNormal="75" zoomScaleSheetLayoutView="75" workbookViewId="0" topLeftCell="A27">
      <selection activeCell="D18" sqref="D18"/>
    </sheetView>
  </sheetViews>
  <sheetFormatPr defaultColWidth="9.140625" defaultRowHeight="12.75"/>
  <cols>
    <col min="1" max="1" width="20.57421875" style="1" customWidth="1"/>
    <col min="2" max="2" width="79.28125" style="1" customWidth="1"/>
    <col min="3" max="6" width="12.421875" style="1" customWidth="1"/>
    <col min="7" max="16384" width="7.8515625" style="1" customWidth="1"/>
  </cols>
  <sheetData>
    <row r="1" ht="15.75">
      <c r="A1" s="2" t="s">
        <v>176</v>
      </c>
    </row>
    <row r="2" spans="2:5" ht="15" customHeight="1">
      <c r="B2" s="246" t="s">
        <v>596</v>
      </c>
      <c r="C2" s="246"/>
      <c r="D2" s="246"/>
      <c r="E2" s="246"/>
    </row>
    <row r="3" ht="21.75" customHeight="1"/>
    <row r="4" spans="1:6" ht="10.5" customHeight="1">
      <c r="A4" s="224"/>
      <c r="B4" s="223"/>
      <c r="C4" s="224"/>
      <c r="D4" s="224"/>
      <c r="E4" s="224"/>
      <c r="F4" s="224"/>
    </row>
    <row r="5" spans="1:6" s="4" customFormat="1" ht="15" customHeight="1">
      <c r="A5" s="5"/>
      <c r="B5" s="5"/>
      <c r="C5" s="184" t="s">
        <v>594</v>
      </c>
      <c r="D5" s="184" t="s">
        <v>149</v>
      </c>
      <c r="E5" s="52" t="s">
        <v>167</v>
      </c>
      <c r="F5" s="52" t="s">
        <v>587</v>
      </c>
    </row>
    <row r="6" spans="1:6" s="4" customFormat="1" ht="12.75">
      <c r="A6" s="6" t="s">
        <v>597</v>
      </c>
      <c r="B6" s="6" t="s">
        <v>151</v>
      </c>
      <c r="C6" s="6" t="s">
        <v>595</v>
      </c>
      <c r="D6" s="6" t="s">
        <v>595</v>
      </c>
      <c r="E6" s="6" t="s">
        <v>595</v>
      </c>
      <c r="F6" s="6" t="s">
        <v>595</v>
      </c>
    </row>
    <row r="7" spans="1:6" s="4" customFormat="1" ht="9.75" customHeight="1">
      <c r="A7" s="5"/>
      <c r="B7" s="190"/>
      <c r="C7" s="7"/>
      <c r="D7" s="7"/>
      <c r="E7" s="7"/>
      <c r="F7" s="7"/>
    </row>
    <row r="8" spans="1:6" ht="24.75" customHeight="1">
      <c r="A8" s="39" t="s">
        <v>513</v>
      </c>
      <c r="B8" s="30" t="s">
        <v>382</v>
      </c>
      <c r="C8" s="41">
        <v>55</v>
      </c>
      <c r="D8" s="41"/>
      <c r="E8" s="41"/>
      <c r="F8" s="41"/>
    </row>
    <row r="9" spans="1:6" ht="51">
      <c r="A9" s="39" t="s">
        <v>513</v>
      </c>
      <c r="B9" s="40" t="s">
        <v>45</v>
      </c>
      <c r="C9" s="205">
        <v>50</v>
      </c>
      <c r="D9" s="41"/>
      <c r="E9" s="41"/>
      <c r="F9" s="41"/>
    </row>
    <row r="10" spans="1:6" ht="12.75" customHeight="1">
      <c r="A10" s="39" t="s">
        <v>513</v>
      </c>
      <c r="B10" s="40" t="s">
        <v>8</v>
      </c>
      <c r="C10" s="205">
        <v>73</v>
      </c>
      <c r="D10" s="41"/>
      <c r="E10" s="41"/>
      <c r="F10" s="41"/>
    </row>
    <row r="11" spans="1:6" ht="25.5">
      <c r="A11" s="39" t="s">
        <v>444</v>
      </c>
      <c r="B11" s="30" t="s">
        <v>242</v>
      </c>
      <c r="C11" s="205">
        <v>20</v>
      </c>
      <c r="D11" s="41"/>
      <c r="E11" s="41"/>
      <c r="F11" s="41"/>
    </row>
    <row r="12" spans="1:6" ht="25.5">
      <c r="A12" s="39" t="s">
        <v>444</v>
      </c>
      <c r="B12" s="40" t="s">
        <v>243</v>
      </c>
      <c r="C12" s="205">
        <v>60</v>
      </c>
      <c r="D12" s="41"/>
      <c r="E12" s="41"/>
      <c r="F12" s="41"/>
    </row>
    <row r="13" spans="1:6" ht="12.75">
      <c r="A13" s="39" t="s">
        <v>163</v>
      </c>
      <c r="B13" s="40" t="s">
        <v>46</v>
      </c>
      <c r="C13" s="205">
        <v>45</v>
      </c>
      <c r="D13" s="41"/>
      <c r="E13" s="41"/>
      <c r="F13" s="41"/>
    </row>
    <row r="14" spans="1:6" ht="51">
      <c r="A14" s="39" t="s">
        <v>163</v>
      </c>
      <c r="B14" s="40" t="s">
        <v>497</v>
      </c>
      <c r="C14" s="205">
        <v>143</v>
      </c>
      <c r="D14" s="41"/>
      <c r="E14" s="41"/>
      <c r="F14" s="41"/>
    </row>
    <row r="15" spans="1:6" ht="38.25">
      <c r="A15" s="39" t="s">
        <v>163</v>
      </c>
      <c r="B15" s="40" t="s">
        <v>712</v>
      </c>
      <c r="C15" s="205">
        <v>25</v>
      </c>
      <c r="D15" s="41"/>
      <c r="E15" s="41"/>
      <c r="F15" s="41"/>
    </row>
    <row r="16" spans="1:6" ht="25.5">
      <c r="A16" s="39" t="s">
        <v>163</v>
      </c>
      <c r="B16" s="40" t="s">
        <v>498</v>
      </c>
      <c r="C16" s="205">
        <v>9</v>
      </c>
      <c r="D16" s="41"/>
      <c r="E16" s="41"/>
      <c r="F16" s="41"/>
    </row>
    <row r="17" spans="1:6" ht="25.5">
      <c r="A17" s="39" t="s">
        <v>154</v>
      </c>
      <c r="B17" s="40" t="s">
        <v>518</v>
      </c>
      <c r="C17" s="205">
        <v>50</v>
      </c>
      <c r="D17" s="41"/>
      <c r="E17" s="41"/>
      <c r="F17" s="41"/>
    </row>
    <row r="18" spans="1:6" ht="51">
      <c r="A18" s="39" t="s">
        <v>154</v>
      </c>
      <c r="B18" s="40" t="s">
        <v>499</v>
      </c>
      <c r="C18" s="205">
        <v>44</v>
      </c>
      <c r="D18" s="41"/>
      <c r="E18" s="217"/>
      <c r="F18" s="217"/>
    </row>
    <row r="19" spans="1:6" ht="51">
      <c r="A19" s="39" t="s">
        <v>350</v>
      </c>
      <c r="B19" s="40" t="s">
        <v>499</v>
      </c>
      <c r="C19" s="205">
        <v>50</v>
      </c>
      <c r="D19" s="41"/>
      <c r="E19" s="217"/>
      <c r="F19" s="217"/>
    </row>
    <row r="20" spans="1:6" s="9" customFormat="1" ht="12.75">
      <c r="A20" s="44" t="s">
        <v>749</v>
      </c>
      <c r="B20" s="191" t="s">
        <v>145</v>
      </c>
      <c r="C20" s="205">
        <v>46</v>
      </c>
      <c r="D20" s="41">
        <v>90</v>
      </c>
      <c r="E20" s="187"/>
      <c r="F20" s="187"/>
    </row>
    <row r="21" spans="1:6" ht="63.75">
      <c r="A21" s="44" t="s">
        <v>156</v>
      </c>
      <c r="B21" s="40" t="s">
        <v>500</v>
      </c>
      <c r="C21" s="205">
        <v>719</v>
      </c>
      <c r="D21" s="41"/>
      <c r="E21" s="41"/>
      <c r="F21" s="41"/>
    </row>
    <row r="22" spans="1:6" ht="12.75">
      <c r="A22" s="39" t="s">
        <v>156</v>
      </c>
      <c r="B22" s="40" t="s">
        <v>380</v>
      </c>
      <c r="C22" s="205">
        <v>100</v>
      </c>
      <c r="D22" s="41"/>
      <c r="E22" s="41"/>
      <c r="F22" s="41"/>
    </row>
    <row r="23" spans="1:6" ht="63.75">
      <c r="A23" s="39" t="s">
        <v>156</v>
      </c>
      <c r="B23" s="40" t="s">
        <v>501</v>
      </c>
      <c r="C23" s="205">
        <v>175</v>
      </c>
      <c r="D23" s="41"/>
      <c r="E23" s="41"/>
      <c r="F23" s="41"/>
    </row>
    <row r="24" spans="1:6" ht="12.75">
      <c r="A24" s="39" t="s">
        <v>157</v>
      </c>
      <c r="B24" s="40" t="s">
        <v>713</v>
      </c>
      <c r="C24" s="205">
        <v>25</v>
      </c>
      <c r="D24" s="41"/>
      <c r="E24" s="41"/>
      <c r="F24" s="41"/>
    </row>
    <row r="25" spans="1:6" ht="27" customHeight="1">
      <c r="A25" s="39" t="s">
        <v>515</v>
      </c>
      <c r="B25" s="30" t="s">
        <v>714</v>
      </c>
      <c r="C25" s="205">
        <v>25</v>
      </c>
      <c r="D25" s="41"/>
      <c r="E25" s="41"/>
      <c r="F25" s="41"/>
    </row>
    <row r="26" spans="1:6" ht="14.25" customHeight="1">
      <c r="A26" s="39" t="s">
        <v>515</v>
      </c>
      <c r="B26" s="40" t="s">
        <v>502</v>
      </c>
      <c r="C26" s="205">
        <v>30</v>
      </c>
      <c r="D26" s="41"/>
      <c r="E26" s="41"/>
      <c r="F26" s="41"/>
    </row>
    <row r="27" spans="1:6" ht="51">
      <c r="A27" s="39" t="s">
        <v>515</v>
      </c>
      <c r="B27" s="40" t="s">
        <v>499</v>
      </c>
      <c r="C27" s="205">
        <v>70</v>
      </c>
      <c r="D27" s="41"/>
      <c r="E27" s="41"/>
      <c r="F27" s="41"/>
    </row>
    <row r="28" spans="1:6" ht="12.75">
      <c r="A28" s="39" t="s">
        <v>511</v>
      </c>
      <c r="B28" s="40" t="s">
        <v>379</v>
      </c>
      <c r="C28" s="205">
        <v>20</v>
      </c>
      <c r="D28" s="41"/>
      <c r="E28" s="41"/>
      <c r="F28" s="41"/>
    </row>
    <row r="29" spans="1:6" ht="12.75">
      <c r="A29" s="39" t="s">
        <v>511</v>
      </c>
      <c r="B29" s="40" t="s">
        <v>9</v>
      </c>
      <c r="C29" s="205">
        <v>48</v>
      </c>
      <c r="D29" s="41"/>
      <c r="E29" s="41"/>
      <c r="F29" s="41"/>
    </row>
    <row r="30" spans="1:6" ht="25.5">
      <c r="A30" s="39" t="s">
        <v>158</v>
      </c>
      <c r="B30" s="40" t="s">
        <v>10</v>
      </c>
      <c r="C30" s="205">
        <v>21</v>
      </c>
      <c r="D30" s="41"/>
      <c r="E30" s="41"/>
      <c r="F30" s="41"/>
    </row>
    <row r="31" spans="1:6" ht="89.25">
      <c r="A31" s="39" t="s">
        <v>573</v>
      </c>
      <c r="B31" s="40" t="s">
        <v>503</v>
      </c>
      <c r="C31" s="205">
        <v>275</v>
      </c>
      <c r="D31" s="41"/>
      <c r="E31" s="41"/>
      <c r="F31" s="41"/>
    </row>
    <row r="32" spans="1:6" ht="68.25" customHeight="1">
      <c r="A32" s="39" t="s">
        <v>573</v>
      </c>
      <c r="B32" s="30" t="s">
        <v>47</v>
      </c>
      <c r="C32" s="205">
        <v>60</v>
      </c>
      <c r="D32" s="41"/>
      <c r="E32" s="41"/>
      <c r="F32" s="41"/>
    </row>
    <row r="33" spans="1:6" ht="51">
      <c r="A33" s="39" t="s">
        <v>522</v>
      </c>
      <c r="B33" s="40" t="s">
        <v>499</v>
      </c>
      <c r="C33" s="205">
        <v>36</v>
      </c>
      <c r="D33" s="41"/>
      <c r="E33" s="41"/>
      <c r="F33" s="41"/>
    </row>
    <row r="34" spans="1:6" ht="12.75">
      <c r="A34" s="39" t="s">
        <v>522</v>
      </c>
      <c r="B34" s="40" t="s">
        <v>383</v>
      </c>
      <c r="C34" s="205">
        <v>53</v>
      </c>
      <c r="D34" s="41"/>
      <c r="E34" s="41"/>
      <c r="F34" s="41"/>
    </row>
    <row r="35" spans="1:6" ht="25.5">
      <c r="A35" s="39" t="s">
        <v>381</v>
      </c>
      <c r="B35" s="40" t="s">
        <v>244</v>
      </c>
      <c r="C35" s="205">
        <v>80</v>
      </c>
      <c r="D35" s="41"/>
      <c r="E35" s="41"/>
      <c r="F35" s="41"/>
    </row>
    <row r="36" spans="1:6" ht="38.25">
      <c r="A36" s="39" t="s">
        <v>245</v>
      </c>
      <c r="B36" s="40" t="s">
        <v>11</v>
      </c>
      <c r="C36" s="205">
        <v>69</v>
      </c>
      <c r="D36" s="41"/>
      <c r="E36" s="41"/>
      <c r="F36" s="41"/>
    </row>
    <row r="37" spans="1:6" ht="12.75">
      <c r="A37" s="247" t="s">
        <v>439</v>
      </c>
      <c r="B37" s="248"/>
      <c r="C37" s="41"/>
      <c r="D37" s="41">
        <v>1267</v>
      </c>
      <c r="E37" s="41">
        <v>1398</v>
      </c>
      <c r="F37" s="41">
        <v>1440</v>
      </c>
    </row>
    <row r="38" spans="1:6" ht="12.75">
      <c r="A38" s="39"/>
      <c r="B38" s="40"/>
      <c r="C38" s="41"/>
      <c r="D38" s="41"/>
      <c r="E38" s="41"/>
      <c r="F38" s="41"/>
    </row>
    <row r="39" spans="1:6" ht="22.5" customHeight="1">
      <c r="A39" s="225" t="s">
        <v>162</v>
      </c>
      <c r="B39" s="57" t="s">
        <v>599</v>
      </c>
      <c r="C39" s="226">
        <f>SUM(C8:C37)</f>
        <v>2476</v>
      </c>
      <c r="D39" s="226">
        <f>SUM(D8:D37)</f>
        <v>1357</v>
      </c>
      <c r="E39" s="226">
        <f>SUM(E8:E37)</f>
        <v>1398</v>
      </c>
      <c r="F39" s="226">
        <f>SUM(F8:F37)</f>
        <v>1440</v>
      </c>
    </row>
    <row r="40" spans="1:6" ht="12.75">
      <c r="A40" s="223"/>
      <c r="B40" s="223"/>
      <c r="C40" s="223"/>
      <c r="D40" s="223"/>
      <c r="E40" s="223"/>
      <c r="F40" s="223"/>
    </row>
  </sheetData>
  <mergeCells count="2">
    <mergeCell ref="B2:E2"/>
    <mergeCell ref="A37:B37"/>
  </mergeCells>
  <printOptions horizontalCentered="1"/>
  <pageMargins left="0" right="0" top="0.5905511811023623" bottom="0.5905511811023623" header="0.5118110236220472" footer="0.5118110236220472"/>
  <pageSetup firstPageNumber="134" useFirstPageNumber="1" horizontalDpi="300" verticalDpi="300" orientation="landscape" paperSize="9" scale="90" r:id="rId1"/>
  <headerFooter alignWithMargins="0">
    <oddHeader>&amp;R&amp;"Arial,Bold"&amp;11Appendix D(ii)</oddHeader>
    <oddFooter>&amp;L&amp;8&amp;Z&amp;F&amp;R&amp;9 &amp;P</oddFooter>
  </headerFooter>
  <rowBreaks count="1" manualBreakCount="1">
    <brk id="20" max="255" man="1"/>
  </rowBreaks>
</worksheet>
</file>

<file path=xl/worksheets/sheet3.xml><?xml version="1.0" encoding="utf-8"?>
<worksheet xmlns="http://schemas.openxmlformats.org/spreadsheetml/2006/main" xmlns:r="http://schemas.openxmlformats.org/officeDocument/2006/relationships">
  <dimension ref="A1:F77"/>
  <sheetViews>
    <sheetView zoomScale="75" zoomScaleNormal="75" zoomScaleSheetLayoutView="75" workbookViewId="0" topLeftCell="A13">
      <selection activeCell="D18" sqref="D18"/>
    </sheetView>
  </sheetViews>
  <sheetFormatPr defaultColWidth="9.140625" defaultRowHeight="12.75"/>
  <cols>
    <col min="1" max="1" width="22.140625" style="24" customWidth="1"/>
    <col min="2" max="2" width="76.7109375" style="24" customWidth="1"/>
    <col min="3" max="3" width="12.28125" style="24" customWidth="1"/>
    <col min="4" max="4" width="12.00390625" style="24" customWidth="1"/>
    <col min="5" max="6" width="11.7109375" style="24" customWidth="1"/>
    <col min="7" max="16384" width="7.8515625" style="24" customWidth="1"/>
  </cols>
  <sheetData>
    <row r="1" spans="1:2" ht="15.75">
      <c r="A1" s="23" t="s">
        <v>74</v>
      </c>
      <c r="B1" s="23"/>
    </row>
    <row r="3" spans="1:6" ht="15.75">
      <c r="A3" s="249" t="s">
        <v>596</v>
      </c>
      <c r="B3" s="249"/>
      <c r="C3" s="249"/>
      <c r="D3" s="249"/>
      <c r="E3" s="249"/>
      <c r="F3" s="249"/>
    </row>
    <row r="4" spans="1:6" ht="15.75">
      <c r="A4" s="221"/>
      <c r="B4" s="221"/>
      <c r="C4" s="221"/>
      <c r="D4" s="221"/>
      <c r="E4" s="221"/>
      <c r="F4" s="221"/>
    </row>
    <row r="5" spans="1:6" ht="7.5" customHeight="1">
      <c r="A5" s="25"/>
      <c r="B5" s="25"/>
      <c r="C5" s="25"/>
      <c r="D5" s="25"/>
      <c r="E5" s="25"/>
      <c r="F5" s="25"/>
    </row>
    <row r="6" spans="1:6" s="27" customFormat="1" ht="12.75">
      <c r="A6" s="232"/>
      <c r="B6" s="228"/>
      <c r="C6" s="228" t="s">
        <v>594</v>
      </c>
      <c r="D6" s="228" t="s">
        <v>149</v>
      </c>
      <c r="E6" s="228" t="s">
        <v>167</v>
      </c>
      <c r="F6" s="228" t="s">
        <v>587</v>
      </c>
    </row>
    <row r="7" spans="1:6" s="27" customFormat="1" ht="12.75">
      <c r="A7" s="227" t="s">
        <v>597</v>
      </c>
      <c r="B7" s="228" t="s">
        <v>151</v>
      </c>
      <c r="C7" s="228" t="s">
        <v>595</v>
      </c>
      <c r="D7" s="228" t="s">
        <v>595</v>
      </c>
      <c r="E7" s="228" t="s">
        <v>595</v>
      </c>
      <c r="F7" s="228" t="s">
        <v>595</v>
      </c>
    </row>
    <row r="8" spans="1:6" s="27" customFormat="1" ht="9.75" customHeight="1">
      <c r="A8" s="229"/>
      <c r="B8" s="230"/>
      <c r="C8" s="230"/>
      <c r="D8" s="230"/>
      <c r="E8" s="230"/>
      <c r="F8" s="230"/>
    </row>
    <row r="9" spans="1:6" s="27" customFormat="1" ht="27" customHeight="1">
      <c r="A9" s="46" t="s">
        <v>505</v>
      </c>
      <c r="B9" s="56"/>
      <c r="C9" s="57"/>
      <c r="D9" s="57"/>
      <c r="E9" s="57"/>
      <c r="F9" s="57"/>
    </row>
    <row r="10" spans="1:6" s="27" customFormat="1" ht="147.75" customHeight="1">
      <c r="A10" s="46" t="s">
        <v>637</v>
      </c>
      <c r="B10" s="183" t="s">
        <v>488</v>
      </c>
      <c r="C10" s="62">
        <v>1000</v>
      </c>
      <c r="D10" s="62"/>
      <c r="E10" s="62"/>
      <c r="F10" s="62"/>
    </row>
    <row r="11" spans="1:6" s="27" customFormat="1" ht="18.75" customHeight="1">
      <c r="A11" s="46" t="s">
        <v>637</v>
      </c>
      <c r="B11" s="183" t="s">
        <v>12</v>
      </c>
      <c r="C11" s="62">
        <v>98</v>
      </c>
      <c r="D11" s="62"/>
      <c r="E11" s="62"/>
      <c r="F11" s="62"/>
    </row>
    <row r="12" spans="1:6" ht="71.25" customHeight="1">
      <c r="A12" s="46" t="s">
        <v>637</v>
      </c>
      <c r="B12" s="183" t="s">
        <v>492</v>
      </c>
      <c r="C12" s="62">
        <v>169</v>
      </c>
      <c r="D12" s="62">
        <v>318</v>
      </c>
      <c r="E12" s="62"/>
      <c r="F12" s="62"/>
    </row>
    <row r="13" spans="1:6" ht="95.25" customHeight="1">
      <c r="A13" s="46" t="s">
        <v>637</v>
      </c>
      <c r="B13" s="233" t="s">
        <v>491</v>
      </c>
      <c r="C13" s="62">
        <v>264</v>
      </c>
      <c r="D13" s="62"/>
      <c r="E13" s="62"/>
      <c r="F13" s="62"/>
    </row>
    <row r="14" spans="1:6" ht="23.25" customHeight="1">
      <c r="A14" s="46" t="s">
        <v>637</v>
      </c>
      <c r="B14" s="183" t="s">
        <v>504</v>
      </c>
      <c r="C14" s="62">
        <v>83</v>
      </c>
      <c r="D14" s="62"/>
      <c r="E14" s="62"/>
      <c r="F14" s="62"/>
    </row>
    <row r="15" spans="1:6" ht="25.5">
      <c r="A15" s="46" t="s">
        <v>533</v>
      </c>
      <c r="B15" s="183" t="s">
        <v>13</v>
      </c>
      <c r="C15" s="62">
        <f>12+31</f>
        <v>43</v>
      </c>
      <c r="D15" s="62"/>
      <c r="E15" s="62"/>
      <c r="F15" s="62"/>
    </row>
    <row r="16" spans="1:6" ht="12.75">
      <c r="A16" s="46" t="s">
        <v>386</v>
      </c>
      <c r="B16" s="183" t="s">
        <v>639</v>
      </c>
      <c r="C16" s="62">
        <v>41</v>
      </c>
      <c r="D16" s="62"/>
      <c r="E16" s="62"/>
      <c r="F16" s="62"/>
    </row>
    <row r="17" spans="1:6" ht="12.75">
      <c r="A17" s="46" t="s">
        <v>386</v>
      </c>
      <c r="B17" s="183" t="s">
        <v>14</v>
      </c>
      <c r="C17" s="62">
        <f>358-57</f>
        <v>301</v>
      </c>
      <c r="D17" s="62"/>
      <c r="E17" s="62"/>
      <c r="F17" s="62"/>
    </row>
    <row r="18" spans="1:6" ht="12.75">
      <c r="A18" s="46" t="s">
        <v>166</v>
      </c>
      <c r="B18" s="183" t="s">
        <v>639</v>
      </c>
      <c r="C18" s="62">
        <v>150</v>
      </c>
      <c r="D18" s="62"/>
      <c r="E18" s="62"/>
      <c r="F18" s="62"/>
    </row>
    <row r="19" spans="1:6" ht="25.5">
      <c r="A19" s="46" t="s">
        <v>166</v>
      </c>
      <c r="B19" s="183" t="s">
        <v>133</v>
      </c>
      <c r="C19" s="62">
        <v>156</v>
      </c>
      <c r="D19" s="62"/>
      <c r="E19" s="62"/>
      <c r="F19" s="62"/>
    </row>
    <row r="20" spans="1:6" ht="12.75">
      <c r="A20" s="46" t="s">
        <v>166</v>
      </c>
      <c r="B20" s="183" t="s">
        <v>134</v>
      </c>
      <c r="C20" s="62">
        <v>43</v>
      </c>
      <c r="D20" s="62"/>
      <c r="E20" s="62"/>
      <c r="F20" s="62"/>
    </row>
    <row r="21" spans="1:6" ht="12.75">
      <c r="A21" s="46" t="s">
        <v>385</v>
      </c>
      <c r="B21" s="183" t="s">
        <v>489</v>
      </c>
      <c r="C21" s="62">
        <v>184</v>
      </c>
      <c r="D21" s="62"/>
      <c r="E21" s="62"/>
      <c r="F21" s="62"/>
    </row>
    <row r="22" spans="1:6" ht="12.75">
      <c r="A22" s="46" t="s">
        <v>385</v>
      </c>
      <c r="B22" s="183" t="s">
        <v>140</v>
      </c>
      <c r="C22" s="62">
        <v>1</v>
      </c>
      <c r="D22" s="62"/>
      <c r="E22" s="62"/>
      <c r="F22" s="62"/>
    </row>
    <row r="23" spans="1:6" ht="12.75">
      <c r="A23" s="46" t="s">
        <v>385</v>
      </c>
      <c r="B23" s="183" t="s">
        <v>135</v>
      </c>
      <c r="C23" s="62">
        <v>11</v>
      </c>
      <c r="D23" s="62"/>
      <c r="E23" s="62"/>
      <c r="F23" s="62"/>
    </row>
    <row r="24" spans="1:6" ht="12.75">
      <c r="A24" s="46" t="s">
        <v>385</v>
      </c>
      <c r="B24" s="183" t="s">
        <v>136</v>
      </c>
      <c r="C24" s="62">
        <v>38</v>
      </c>
      <c r="D24" s="62"/>
      <c r="E24" s="62"/>
      <c r="F24" s="62"/>
    </row>
    <row r="25" spans="1:6" ht="12.75">
      <c r="A25" s="46" t="s">
        <v>385</v>
      </c>
      <c r="B25" s="183" t="s">
        <v>670</v>
      </c>
      <c r="C25" s="62">
        <v>89</v>
      </c>
      <c r="D25" s="62"/>
      <c r="E25" s="62"/>
      <c r="F25" s="62"/>
    </row>
    <row r="26" spans="1:6" ht="12.75">
      <c r="A26" s="46" t="s">
        <v>385</v>
      </c>
      <c r="B26" s="183" t="s">
        <v>193</v>
      </c>
      <c r="C26" s="62">
        <v>57</v>
      </c>
      <c r="D26" s="62">
        <v>57</v>
      </c>
      <c r="E26" s="62">
        <v>57</v>
      </c>
      <c r="F26" s="62"/>
    </row>
    <row r="27" spans="1:6" ht="12.75">
      <c r="A27" s="46" t="s">
        <v>628</v>
      </c>
      <c r="B27" s="183" t="s">
        <v>312</v>
      </c>
      <c r="C27" s="62">
        <v>44</v>
      </c>
      <c r="D27" s="62"/>
      <c r="E27" s="62"/>
      <c r="F27" s="62"/>
    </row>
    <row r="28" spans="1:6" ht="12.75">
      <c r="A28" s="46"/>
      <c r="B28" s="183"/>
      <c r="C28" s="62"/>
      <c r="D28" s="62"/>
      <c r="E28" s="62"/>
      <c r="F28" s="62"/>
    </row>
    <row r="29" spans="1:6" ht="12.75">
      <c r="A29" s="46" t="s">
        <v>506</v>
      </c>
      <c r="B29" s="183"/>
      <c r="C29" s="62"/>
      <c r="D29" s="62"/>
      <c r="E29" s="62"/>
      <c r="F29" s="62"/>
    </row>
    <row r="30" spans="1:6" ht="12.75">
      <c r="A30" s="46" t="s">
        <v>626</v>
      </c>
      <c r="B30" s="183" t="s">
        <v>627</v>
      </c>
      <c r="C30" s="62">
        <v>3</v>
      </c>
      <c r="D30" s="62"/>
      <c r="E30" s="62"/>
      <c r="F30" s="62"/>
    </row>
    <row r="31" spans="1:6" ht="25.5">
      <c r="A31" s="46" t="s">
        <v>443</v>
      </c>
      <c r="B31" s="183" t="s">
        <v>371</v>
      </c>
      <c r="C31" s="62">
        <v>25</v>
      </c>
      <c r="D31" s="62"/>
      <c r="E31" s="62"/>
      <c r="F31" s="62"/>
    </row>
    <row r="32" spans="1:6" ht="25.5">
      <c r="A32" s="46" t="s">
        <v>443</v>
      </c>
      <c r="B32" s="183" t="s">
        <v>442</v>
      </c>
      <c r="C32" s="62">
        <v>31</v>
      </c>
      <c r="D32" s="62"/>
      <c r="E32" s="62"/>
      <c r="F32" s="62"/>
    </row>
    <row r="33" spans="1:6" ht="25.5">
      <c r="A33" s="46" t="s">
        <v>443</v>
      </c>
      <c r="B33" s="183" t="s">
        <v>647</v>
      </c>
      <c r="C33" s="62">
        <v>15</v>
      </c>
      <c r="D33" s="62"/>
      <c r="E33" s="62"/>
      <c r="F33" s="62"/>
    </row>
    <row r="34" spans="1:6" ht="25.5">
      <c r="A34" s="46" t="s">
        <v>384</v>
      </c>
      <c r="B34" s="183" t="s">
        <v>15</v>
      </c>
      <c r="C34" s="62">
        <v>14</v>
      </c>
      <c r="D34" s="62"/>
      <c r="E34" s="62"/>
      <c r="F34" s="62"/>
    </row>
    <row r="35" spans="1:6" ht="25.5">
      <c r="A35" s="46" t="s">
        <v>633</v>
      </c>
      <c r="B35" s="183" t="s">
        <v>137</v>
      </c>
      <c r="C35" s="62">
        <v>27</v>
      </c>
      <c r="D35" s="62"/>
      <c r="E35" s="62"/>
      <c r="F35" s="62"/>
    </row>
    <row r="36" spans="1:6" ht="25.5">
      <c r="A36" s="46" t="s">
        <v>633</v>
      </c>
      <c r="B36" s="183" t="s">
        <v>138</v>
      </c>
      <c r="C36" s="62">
        <v>23</v>
      </c>
      <c r="D36" s="62"/>
      <c r="E36" s="62"/>
      <c r="F36" s="62"/>
    </row>
    <row r="37" spans="1:6" ht="25.5">
      <c r="A37" s="46" t="s">
        <v>633</v>
      </c>
      <c r="B37" s="183" t="s">
        <v>507</v>
      </c>
      <c r="C37" s="62">
        <v>45</v>
      </c>
      <c r="D37" s="62"/>
      <c r="E37" s="62"/>
      <c r="F37" s="62"/>
    </row>
    <row r="38" spans="1:6" ht="25.5">
      <c r="A38" s="46" t="s">
        <v>633</v>
      </c>
      <c r="B38" s="183" t="s">
        <v>16</v>
      </c>
      <c r="C38" s="62">
        <v>38</v>
      </c>
      <c r="D38" s="62"/>
      <c r="E38" s="62"/>
      <c r="F38" s="62"/>
    </row>
    <row r="39" spans="1:6" ht="25.5">
      <c r="A39" s="46" t="s">
        <v>441</v>
      </c>
      <c r="B39" s="183" t="s">
        <v>606</v>
      </c>
      <c r="C39" s="62">
        <v>8</v>
      </c>
      <c r="D39" s="62"/>
      <c r="E39" s="62"/>
      <c r="F39" s="62"/>
    </row>
    <row r="40" spans="1:6" ht="25.5">
      <c r="A40" s="46" t="s">
        <v>441</v>
      </c>
      <c r="B40" s="183" t="s">
        <v>369</v>
      </c>
      <c r="C40" s="62">
        <v>4</v>
      </c>
      <c r="D40" s="62"/>
      <c r="E40" s="62"/>
      <c r="F40" s="62"/>
    </row>
    <row r="41" spans="1:6" ht="63.75">
      <c r="A41" s="46" t="s">
        <v>493</v>
      </c>
      <c r="B41" s="183" t="s">
        <v>494</v>
      </c>
      <c r="C41" s="62">
        <v>239</v>
      </c>
      <c r="D41" s="62"/>
      <c r="E41" s="62"/>
      <c r="F41" s="62"/>
    </row>
    <row r="42" spans="1:6" ht="25.5">
      <c r="A42" s="46" t="s">
        <v>493</v>
      </c>
      <c r="B42" s="183" t="s">
        <v>495</v>
      </c>
      <c r="C42" s="62">
        <v>43</v>
      </c>
      <c r="D42" s="62"/>
      <c r="E42" s="62"/>
      <c r="F42" s="62"/>
    </row>
    <row r="43" spans="1:6" ht="25.5">
      <c r="A43" s="46" t="s">
        <v>165</v>
      </c>
      <c r="B43" s="183" t="s">
        <v>139</v>
      </c>
      <c r="C43" s="62">
        <v>16</v>
      </c>
      <c r="D43" s="62"/>
      <c r="E43" s="62"/>
      <c r="F43" s="62"/>
    </row>
    <row r="44" spans="1:6" ht="12.75">
      <c r="A44" s="46" t="s">
        <v>508</v>
      </c>
      <c r="B44" s="183"/>
      <c r="C44" s="62"/>
      <c r="D44" s="62"/>
      <c r="E44" s="62"/>
      <c r="F44" s="62"/>
    </row>
    <row r="45" spans="1:6" ht="63.75">
      <c r="A45" s="46" t="s">
        <v>654</v>
      </c>
      <c r="B45" s="183" t="s">
        <v>17</v>
      </c>
      <c r="C45" s="62">
        <v>86</v>
      </c>
      <c r="D45" s="62"/>
      <c r="E45" s="62"/>
      <c r="F45" s="62"/>
    </row>
    <row r="46" spans="1:6" ht="27" customHeight="1">
      <c r="A46" s="46" t="s">
        <v>654</v>
      </c>
      <c r="B46" s="183" t="s">
        <v>18</v>
      </c>
      <c r="C46" s="62">
        <v>62</v>
      </c>
      <c r="D46" s="62"/>
      <c r="E46" s="62"/>
      <c r="F46" s="62"/>
    </row>
    <row r="47" spans="1:6" ht="12.75">
      <c r="A47" s="46"/>
      <c r="B47" s="183"/>
      <c r="C47" s="62"/>
      <c r="D47" s="62"/>
      <c r="E47" s="62"/>
      <c r="F47" s="62"/>
    </row>
    <row r="48" spans="1:6" ht="12.75">
      <c r="A48" s="46" t="s">
        <v>509</v>
      </c>
      <c r="B48" s="183"/>
      <c r="C48" s="62"/>
      <c r="D48" s="62"/>
      <c r="E48" s="62"/>
      <c r="F48" s="62"/>
    </row>
    <row r="49" spans="1:6" ht="12.75">
      <c r="A49" s="46" t="s">
        <v>591</v>
      </c>
      <c r="B49" s="183" t="s">
        <v>132</v>
      </c>
      <c r="C49" s="62">
        <v>8</v>
      </c>
      <c r="D49" s="62">
        <v>4</v>
      </c>
      <c r="E49" s="62"/>
      <c r="F49" s="62"/>
    </row>
    <row r="50" spans="1:6" ht="12.75">
      <c r="A50" s="46" t="s">
        <v>591</v>
      </c>
      <c r="B50" s="183" t="s">
        <v>605</v>
      </c>
      <c r="C50" s="62">
        <v>16</v>
      </c>
      <c r="D50" s="62"/>
      <c r="E50" s="62"/>
      <c r="F50" s="62"/>
    </row>
    <row r="51" spans="1:6" ht="12.75">
      <c r="A51" s="46" t="s">
        <v>591</v>
      </c>
      <c r="B51" s="183" t="s">
        <v>141</v>
      </c>
      <c r="C51" s="62">
        <v>33</v>
      </c>
      <c r="D51" s="62"/>
      <c r="E51" s="62"/>
      <c r="F51" s="62"/>
    </row>
    <row r="52" spans="1:6" ht="12.75">
      <c r="A52" s="46" t="s">
        <v>591</v>
      </c>
      <c r="B52" s="183" t="s">
        <v>490</v>
      </c>
      <c r="C52" s="62">
        <v>51</v>
      </c>
      <c r="D52" s="62"/>
      <c r="E52" s="62"/>
      <c r="F52" s="62"/>
    </row>
    <row r="53" spans="1:6" ht="12.75">
      <c r="A53" s="46" t="s">
        <v>591</v>
      </c>
      <c r="B53" s="183" t="s">
        <v>645</v>
      </c>
      <c r="C53" s="62">
        <v>8</v>
      </c>
      <c r="D53" s="62"/>
      <c r="E53" s="62"/>
      <c r="F53" s="62"/>
    </row>
    <row r="54" spans="1:6" ht="12.75">
      <c r="A54" s="46"/>
      <c r="B54" s="222"/>
      <c r="C54" s="46"/>
      <c r="D54" s="46"/>
      <c r="E54" s="46"/>
      <c r="F54" s="46"/>
    </row>
    <row r="55" spans="1:6" ht="27.75" customHeight="1">
      <c r="A55" s="46" t="s">
        <v>439</v>
      </c>
      <c r="B55" s="222"/>
      <c r="C55" s="46"/>
      <c r="D55" s="46">
        <v>1966</v>
      </c>
      <c r="E55" s="46">
        <v>2350</v>
      </c>
      <c r="F55" s="46">
        <v>2472</v>
      </c>
    </row>
    <row r="56" spans="1:6" ht="12.75">
      <c r="A56" s="46"/>
      <c r="B56" s="222"/>
      <c r="C56" s="46"/>
      <c r="D56" s="46"/>
      <c r="E56" s="46"/>
      <c r="F56" s="46"/>
    </row>
    <row r="57" spans="1:6" ht="25.5">
      <c r="A57" s="50" t="s">
        <v>75</v>
      </c>
      <c r="B57" s="231" t="s">
        <v>599</v>
      </c>
      <c r="C57" s="50">
        <f>SUM(C10:C55)</f>
        <v>3567</v>
      </c>
      <c r="D57" s="50">
        <f>SUM(D10:D55)</f>
        <v>2345</v>
      </c>
      <c r="E57" s="50">
        <f>SUM(E10:E55)</f>
        <v>2407</v>
      </c>
      <c r="F57" s="50">
        <f>SUM(F10:F55)</f>
        <v>2472</v>
      </c>
    </row>
    <row r="58" ht="12.75" customHeight="1"/>
    <row r="59" ht="24.75" customHeight="1"/>
    <row r="60" ht="24.75" customHeight="1"/>
    <row r="74" s="29" customFormat="1" ht="22.5" customHeight="1"/>
    <row r="75" ht="12.75">
      <c r="B75" s="24" t="s">
        <v>600</v>
      </c>
    </row>
    <row r="76" ht="12.75">
      <c r="B76" s="24" t="s">
        <v>600</v>
      </c>
    </row>
    <row r="77" ht="12.75">
      <c r="B77" s="24" t="s">
        <v>600</v>
      </c>
    </row>
  </sheetData>
  <mergeCells count="1">
    <mergeCell ref="A3:F3"/>
  </mergeCells>
  <printOptions horizontalCentered="1"/>
  <pageMargins left="0" right="0" top="0.5905511811023623" bottom="0.5905511811023623" header="0.5118110236220472" footer="0.5118110236220472"/>
  <pageSetup firstPageNumber="137" useFirstPageNumber="1" fitToHeight="2" horizontalDpi="300" verticalDpi="300" orientation="landscape" paperSize="9" scale="90" r:id="rId1"/>
  <headerFooter alignWithMargins="0">
    <oddHeader>&amp;R&amp;"Arial,Bold"&amp;11Appendix D(ii)</oddHeader>
    <oddFooter>&amp;L&amp;8&amp;Z&amp;F]&amp;R&amp;9&amp;P</oddFooter>
  </headerFooter>
  <rowBreaks count="3" manualBreakCount="3">
    <brk id="17" max="5" man="1"/>
    <brk id="28" max="5" man="1"/>
    <brk id="43" max="5" man="1"/>
  </rowBreaks>
</worksheet>
</file>

<file path=xl/worksheets/sheet4.xml><?xml version="1.0" encoding="utf-8"?>
<worksheet xmlns="http://schemas.openxmlformats.org/spreadsheetml/2006/main" xmlns:r="http://schemas.openxmlformats.org/officeDocument/2006/relationships">
  <dimension ref="A1:I65"/>
  <sheetViews>
    <sheetView view="pageBreakPreview" zoomScaleNormal="75" zoomScaleSheetLayoutView="100" workbookViewId="0" topLeftCell="A46">
      <selection activeCell="B44" sqref="B44"/>
    </sheetView>
  </sheetViews>
  <sheetFormatPr defaultColWidth="9.140625" defaultRowHeight="12.75"/>
  <cols>
    <col min="1" max="1" width="25.7109375" style="181" customWidth="1"/>
    <col min="2" max="2" width="75.57421875" style="174" customWidth="1"/>
    <col min="3" max="3" width="11.7109375" style="172" customWidth="1"/>
    <col min="4" max="6" width="11.7109375" style="9" customWidth="1"/>
    <col min="7" max="16384" width="7.8515625" style="9" customWidth="1"/>
  </cols>
  <sheetData>
    <row r="1" ht="15.75">
      <c r="A1" s="179" t="s">
        <v>142</v>
      </c>
    </row>
    <row r="2" spans="1:2" ht="15.75">
      <c r="A2" s="179"/>
      <c r="B2" s="175"/>
    </row>
    <row r="3" spans="1:5" ht="15.75">
      <c r="A3" s="250" t="s">
        <v>596</v>
      </c>
      <c r="B3" s="250"/>
      <c r="C3" s="250"/>
      <c r="D3" s="250"/>
      <c r="E3" s="250"/>
    </row>
    <row r="5" spans="1:6" ht="9" customHeight="1">
      <c r="A5" s="180"/>
      <c r="B5" s="176"/>
      <c r="C5" s="173"/>
      <c r="D5" s="8"/>
      <c r="E5" s="8"/>
      <c r="F5" s="8"/>
    </row>
    <row r="6" spans="1:6" s="11" customFormat="1" ht="12.75">
      <c r="A6" s="33"/>
      <c r="B6" s="10"/>
      <c r="C6" s="10" t="s">
        <v>594</v>
      </c>
      <c r="D6" s="37">
        <v>0.9995022399203584</v>
      </c>
      <c r="E6" s="52" t="s">
        <v>167</v>
      </c>
      <c r="F6" s="52" t="s">
        <v>587</v>
      </c>
    </row>
    <row r="7" spans="1:6" s="11" customFormat="1" ht="12.75">
      <c r="A7" s="10" t="s">
        <v>597</v>
      </c>
      <c r="B7" s="10" t="s">
        <v>151</v>
      </c>
      <c r="C7" s="10" t="s">
        <v>595</v>
      </c>
      <c r="D7" s="10" t="s">
        <v>595</v>
      </c>
      <c r="E7" s="10" t="s">
        <v>595</v>
      </c>
      <c r="F7" s="10" t="s">
        <v>595</v>
      </c>
    </row>
    <row r="8" spans="1:6" ht="12.75">
      <c r="A8" s="178"/>
      <c r="B8" s="177"/>
      <c r="C8" s="171"/>
      <c r="D8" s="12"/>
      <c r="E8" s="12"/>
      <c r="F8" s="12"/>
    </row>
    <row r="9" spans="1:6" ht="25.5">
      <c r="A9" s="214" t="s">
        <v>673</v>
      </c>
      <c r="B9" s="215" t="s">
        <v>469</v>
      </c>
      <c r="C9" s="208">
        <v>15</v>
      </c>
      <c r="D9" s="206"/>
      <c r="E9" s="218"/>
      <c r="F9" s="218"/>
    </row>
    <row r="10" spans="1:6" ht="25.5">
      <c r="A10" s="204" t="s">
        <v>673</v>
      </c>
      <c r="B10" s="182" t="s">
        <v>449</v>
      </c>
      <c r="C10" s="208">
        <v>100</v>
      </c>
      <c r="D10" s="198"/>
      <c r="E10" s="199"/>
      <c r="F10" s="199"/>
    </row>
    <row r="11" spans="1:6" ht="12.75">
      <c r="A11" s="214" t="s">
        <v>672</v>
      </c>
      <c r="B11" s="31" t="s">
        <v>537</v>
      </c>
      <c r="C11" s="208">
        <v>40</v>
      </c>
      <c r="D11" s="206"/>
      <c r="E11" s="218"/>
      <c r="F11" s="218"/>
    </row>
    <row r="12" spans="1:6" ht="12.75">
      <c r="A12" s="214" t="s">
        <v>672</v>
      </c>
      <c r="B12" s="31" t="s">
        <v>470</v>
      </c>
      <c r="C12" s="208">
        <v>3</v>
      </c>
      <c r="D12" s="206"/>
      <c r="E12" s="218"/>
      <c r="F12" s="218"/>
    </row>
    <row r="13" spans="1:6" ht="12.75">
      <c r="A13" s="214" t="s">
        <v>672</v>
      </c>
      <c r="B13" s="31" t="s">
        <v>471</v>
      </c>
      <c r="C13" s="208">
        <v>5</v>
      </c>
      <c r="D13" s="206"/>
      <c r="E13" s="218"/>
      <c r="F13" s="218"/>
    </row>
    <row r="14" spans="1:6" ht="12.75">
      <c r="A14" s="214" t="s">
        <v>672</v>
      </c>
      <c r="B14" s="31" t="s">
        <v>726</v>
      </c>
      <c r="C14" s="208">
        <v>5</v>
      </c>
      <c r="D14" s="206"/>
      <c r="E14" s="218"/>
      <c r="F14" s="218"/>
    </row>
    <row r="15" spans="1:6" ht="25.5">
      <c r="A15" s="214" t="s">
        <v>672</v>
      </c>
      <c r="B15" s="31" t="s">
        <v>719</v>
      </c>
      <c r="C15" s="208">
        <f>113+79</f>
        <v>192</v>
      </c>
      <c r="D15" s="206"/>
      <c r="E15" s="218"/>
      <c r="F15" s="218"/>
    </row>
    <row r="16" spans="1:6" ht="18" customHeight="1">
      <c r="A16" s="214" t="s">
        <v>672</v>
      </c>
      <c r="B16" s="31" t="s">
        <v>724</v>
      </c>
      <c r="C16" s="208">
        <v>36</v>
      </c>
      <c r="D16" s="206"/>
      <c r="E16" s="218"/>
      <c r="F16" s="218"/>
    </row>
    <row r="17" spans="1:6" ht="12.75">
      <c r="A17" s="214" t="s">
        <v>672</v>
      </c>
      <c r="B17" s="31" t="s">
        <v>197</v>
      </c>
      <c r="C17" s="208">
        <v>17</v>
      </c>
      <c r="D17" s="206"/>
      <c r="E17" s="218"/>
      <c r="F17" s="218"/>
    </row>
    <row r="18" spans="1:6" ht="25.5">
      <c r="A18" s="39" t="s">
        <v>76</v>
      </c>
      <c r="B18" s="191" t="s">
        <v>143</v>
      </c>
      <c r="C18" s="208">
        <f>72+30</f>
        <v>102</v>
      </c>
      <c r="D18" s="197"/>
      <c r="E18" s="197"/>
      <c r="F18" s="197"/>
    </row>
    <row r="19" spans="1:6" ht="25.5">
      <c r="A19" s="39" t="s">
        <v>76</v>
      </c>
      <c r="B19" s="191" t="s">
        <v>589</v>
      </c>
      <c r="C19" s="208">
        <v>140</v>
      </c>
      <c r="D19" s="197"/>
      <c r="E19" s="197"/>
      <c r="F19" s="197"/>
    </row>
    <row r="20" spans="1:9" s="14" customFormat="1" ht="76.5">
      <c r="A20" s="44" t="s">
        <v>440</v>
      </c>
      <c r="B20" s="191" t="s">
        <v>716</v>
      </c>
      <c r="C20" s="208">
        <v>130</v>
      </c>
      <c r="D20" s="200"/>
      <c r="E20" s="200"/>
      <c r="F20" s="200"/>
      <c r="I20" s="14" t="s">
        <v>168</v>
      </c>
    </row>
    <row r="21" spans="1:6" s="14" customFormat="1" ht="25.5" customHeight="1">
      <c r="A21" s="44" t="s">
        <v>440</v>
      </c>
      <c r="B21" s="191" t="s">
        <v>35</v>
      </c>
      <c r="C21" s="208">
        <v>70</v>
      </c>
      <c r="D21" s="200"/>
      <c r="E21" s="200"/>
      <c r="F21" s="200"/>
    </row>
    <row r="22" spans="1:6" s="14" customFormat="1" ht="51">
      <c r="A22" s="214" t="s">
        <v>98</v>
      </c>
      <c r="B22" s="31" t="s">
        <v>496</v>
      </c>
      <c r="C22" s="208">
        <f>49+215</f>
        <v>264</v>
      </c>
      <c r="D22" s="208"/>
      <c r="E22" s="213"/>
      <c r="F22" s="213"/>
    </row>
    <row r="23" spans="1:6" s="14" customFormat="1" ht="20.25" customHeight="1">
      <c r="A23" s="204" t="s">
        <v>98</v>
      </c>
      <c r="B23" s="182" t="s">
        <v>664</v>
      </c>
      <c r="C23" s="208">
        <v>40</v>
      </c>
      <c r="D23" s="208"/>
      <c r="E23" s="213"/>
      <c r="F23" s="213"/>
    </row>
    <row r="24" spans="1:6" s="14" customFormat="1" ht="63.75">
      <c r="A24" s="44" t="s">
        <v>684</v>
      </c>
      <c r="B24" s="191" t="s">
        <v>306</v>
      </c>
      <c r="C24" s="208">
        <v>50</v>
      </c>
      <c r="D24" s="200"/>
      <c r="E24" s="200"/>
      <c r="F24" s="200"/>
    </row>
    <row r="25" spans="1:6" s="14" customFormat="1" ht="25.5" customHeight="1">
      <c r="A25" s="44" t="s">
        <v>684</v>
      </c>
      <c r="B25" s="191" t="s">
        <v>665</v>
      </c>
      <c r="C25" s="208">
        <v>50</v>
      </c>
      <c r="D25" s="200"/>
      <c r="E25" s="200"/>
      <c r="F25" s="200"/>
    </row>
    <row r="26" spans="1:6" s="14" customFormat="1" ht="38.25">
      <c r="A26" s="44" t="s">
        <v>684</v>
      </c>
      <c r="B26" s="191" t="s">
        <v>666</v>
      </c>
      <c r="C26" s="208">
        <v>10</v>
      </c>
      <c r="D26" s="200"/>
      <c r="E26" s="200"/>
      <c r="F26" s="200"/>
    </row>
    <row r="27" spans="1:6" s="14" customFormat="1" ht="38.25" customHeight="1">
      <c r="A27" s="44" t="s">
        <v>684</v>
      </c>
      <c r="B27" s="191" t="s">
        <v>307</v>
      </c>
      <c r="C27" s="208">
        <v>100</v>
      </c>
      <c r="D27" s="201"/>
      <c r="E27" s="202"/>
      <c r="F27" s="202"/>
    </row>
    <row r="28" spans="1:6" s="14" customFormat="1" ht="25.5">
      <c r="A28" s="44" t="s">
        <v>684</v>
      </c>
      <c r="B28" s="191" t="s">
        <v>308</v>
      </c>
      <c r="C28" s="208">
        <v>25</v>
      </c>
      <c r="D28" s="201"/>
      <c r="E28" s="202"/>
      <c r="F28" s="202"/>
    </row>
    <row r="29" spans="1:6" s="14" customFormat="1" ht="38.25">
      <c r="A29" s="44" t="s">
        <v>684</v>
      </c>
      <c r="B29" s="191" t="s">
        <v>667</v>
      </c>
      <c r="C29" s="208">
        <v>25</v>
      </c>
      <c r="D29" s="201"/>
      <c r="E29" s="202"/>
      <c r="F29" s="202"/>
    </row>
    <row r="30" spans="1:6" s="14" customFormat="1" ht="25.5">
      <c r="A30" s="214" t="s">
        <v>200</v>
      </c>
      <c r="B30" s="211" t="s">
        <v>472</v>
      </c>
      <c r="C30" s="208">
        <v>13</v>
      </c>
      <c r="D30" s="208"/>
      <c r="E30" s="213"/>
      <c r="F30" s="213"/>
    </row>
    <row r="31" spans="1:6" s="14" customFormat="1" ht="27" customHeight="1">
      <c r="A31" s="214" t="s">
        <v>200</v>
      </c>
      <c r="B31" s="211" t="s">
        <v>725</v>
      </c>
      <c r="C31" s="208">
        <v>5</v>
      </c>
      <c r="D31" s="208"/>
      <c r="E31" s="213"/>
      <c r="F31" s="213"/>
    </row>
    <row r="32" spans="1:6" s="14" customFormat="1" ht="25.5">
      <c r="A32" s="204" t="s">
        <v>200</v>
      </c>
      <c r="B32" s="191" t="s">
        <v>473</v>
      </c>
      <c r="C32" s="208">
        <v>10</v>
      </c>
      <c r="D32" s="201"/>
      <c r="E32" s="202"/>
      <c r="F32" s="202"/>
    </row>
    <row r="33" spans="1:6" s="11" customFormat="1" ht="25.5">
      <c r="A33" s="204" t="s">
        <v>200</v>
      </c>
      <c r="B33" s="191" t="s">
        <v>474</v>
      </c>
      <c r="C33" s="208">
        <v>57</v>
      </c>
      <c r="D33" s="201"/>
      <c r="E33" s="202"/>
      <c r="F33" s="202"/>
    </row>
    <row r="34" spans="1:6" s="11" customFormat="1" ht="38.25">
      <c r="A34" s="44" t="s">
        <v>200</v>
      </c>
      <c r="B34" s="191" t="s">
        <v>668</v>
      </c>
      <c r="C34" s="208">
        <v>11</v>
      </c>
      <c r="D34" s="201"/>
      <c r="E34" s="202"/>
      <c r="F34" s="202"/>
    </row>
    <row r="35" spans="1:6" s="11" customFormat="1" ht="25.5">
      <c r="A35" s="204" t="s">
        <v>200</v>
      </c>
      <c r="B35" s="191" t="s">
        <v>720</v>
      </c>
      <c r="C35" s="208">
        <v>42</v>
      </c>
      <c r="D35" s="201"/>
      <c r="E35" s="202"/>
      <c r="F35" s="202"/>
    </row>
    <row r="36" spans="1:6" s="11" customFormat="1" ht="38.25">
      <c r="A36" s="204" t="s">
        <v>200</v>
      </c>
      <c r="B36" s="191" t="s">
        <v>721</v>
      </c>
      <c r="C36" s="208">
        <v>14</v>
      </c>
      <c r="D36" s="201"/>
      <c r="E36" s="202"/>
      <c r="F36" s="202"/>
    </row>
    <row r="37" spans="1:6" s="11" customFormat="1" ht="25.5">
      <c r="A37" s="204" t="s">
        <v>200</v>
      </c>
      <c r="B37" s="191" t="s">
        <v>468</v>
      </c>
      <c r="C37" s="208">
        <v>26</v>
      </c>
      <c r="D37" s="201"/>
      <c r="E37" s="202"/>
      <c r="F37" s="202"/>
    </row>
    <row r="38" spans="1:6" s="11" customFormat="1" ht="25.5">
      <c r="A38" s="204" t="s">
        <v>200</v>
      </c>
      <c r="B38" s="191" t="s">
        <v>538</v>
      </c>
      <c r="C38" s="208">
        <v>13</v>
      </c>
      <c r="D38" s="202">
        <v>-13</v>
      </c>
      <c r="E38" s="200"/>
      <c r="F38" s="200"/>
    </row>
    <row r="39" spans="1:6" s="11" customFormat="1" ht="12.75">
      <c r="A39" s="214" t="s">
        <v>351</v>
      </c>
      <c r="B39" s="31" t="s">
        <v>206</v>
      </c>
      <c r="C39" s="208">
        <v>14</v>
      </c>
      <c r="D39" s="208"/>
      <c r="E39" s="213"/>
      <c r="F39" s="213"/>
    </row>
    <row r="40" spans="1:6" s="11" customFormat="1" ht="12.75">
      <c r="A40" s="204" t="s">
        <v>638</v>
      </c>
      <c r="B40" s="182" t="s">
        <v>669</v>
      </c>
      <c r="C40" s="208">
        <v>60</v>
      </c>
      <c r="D40" s="201"/>
      <c r="E40" s="202"/>
      <c r="F40" s="202"/>
    </row>
    <row r="41" spans="1:6" s="11" customFormat="1" ht="25.5">
      <c r="A41" s="204" t="s">
        <v>480</v>
      </c>
      <c r="B41" s="191" t="s">
        <v>718</v>
      </c>
      <c r="C41" s="208">
        <v>30</v>
      </c>
      <c r="D41" s="200"/>
      <c r="E41" s="200"/>
      <c r="F41" s="200"/>
    </row>
    <row r="42" spans="1:6" s="11" customFormat="1" ht="38.25">
      <c r="A42" s="204" t="s">
        <v>480</v>
      </c>
      <c r="B42" s="191" t="s">
        <v>37</v>
      </c>
      <c r="C42" s="208">
        <v>71</v>
      </c>
      <c r="D42" s="200"/>
      <c r="E42" s="200"/>
      <c r="F42" s="200"/>
    </row>
    <row r="43" spans="1:6" s="209" customFormat="1" ht="25.5">
      <c r="A43" s="204" t="s">
        <v>480</v>
      </c>
      <c r="B43" s="30" t="s">
        <v>144</v>
      </c>
      <c r="C43" s="208">
        <v>80</v>
      </c>
      <c r="D43" s="201"/>
      <c r="E43" s="202"/>
      <c r="F43" s="202"/>
    </row>
    <row r="44" spans="1:6" s="209" customFormat="1" ht="38.25">
      <c r="A44" s="204" t="s">
        <v>480</v>
      </c>
      <c r="B44" s="182" t="s">
        <v>309</v>
      </c>
      <c r="C44" s="208">
        <v>40</v>
      </c>
      <c r="D44" s="201"/>
      <c r="E44" s="202"/>
      <c r="F44" s="202"/>
    </row>
    <row r="45" spans="1:6" s="11" customFormat="1" ht="38.25">
      <c r="A45" s="204" t="s">
        <v>532</v>
      </c>
      <c r="B45" s="30" t="s">
        <v>475</v>
      </c>
      <c r="C45" s="208">
        <v>38</v>
      </c>
      <c r="D45" s="201"/>
      <c r="E45" s="202"/>
      <c r="F45" s="202"/>
    </row>
    <row r="46" spans="1:6" s="11" customFormat="1" ht="25.5">
      <c r="A46" s="204" t="s">
        <v>532</v>
      </c>
      <c r="B46" s="30" t="s">
        <v>476</v>
      </c>
      <c r="C46" s="208">
        <v>35</v>
      </c>
      <c r="D46" s="201"/>
      <c r="E46" s="202"/>
      <c r="F46" s="202"/>
    </row>
    <row r="47" spans="1:6" s="11" customFormat="1" ht="38.25">
      <c r="A47" s="44" t="s">
        <v>297</v>
      </c>
      <c r="B47" s="191" t="s">
        <v>33</v>
      </c>
      <c r="C47" s="208">
        <v>40</v>
      </c>
      <c r="D47" s="200"/>
      <c r="E47" s="200"/>
      <c r="F47" s="200"/>
    </row>
    <row r="48" spans="1:6" s="11" customFormat="1" ht="25.5">
      <c r="A48" s="44" t="s">
        <v>297</v>
      </c>
      <c r="B48" s="191" t="s">
        <v>38</v>
      </c>
      <c r="C48" s="208">
        <v>35</v>
      </c>
      <c r="D48" s="200"/>
      <c r="E48" s="200"/>
      <c r="F48" s="200"/>
    </row>
    <row r="49" spans="1:6" s="11" customFormat="1" ht="25.5">
      <c r="A49" s="44" t="s">
        <v>297</v>
      </c>
      <c r="B49" s="191" t="s">
        <v>590</v>
      </c>
      <c r="C49" s="208">
        <v>25</v>
      </c>
      <c r="D49" s="200"/>
      <c r="E49" s="200"/>
      <c r="F49" s="200"/>
    </row>
    <row r="50" spans="1:6" s="11" customFormat="1" ht="25.5">
      <c r="A50" s="44" t="s">
        <v>297</v>
      </c>
      <c r="B50" s="191" t="s">
        <v>674</v>
      </c>
      <c r="C50" s="208">
        <v>10</v>
      </c>
      <c r="D50" s="200"/>
      <c r="E50" s="200"/>
      <c r="F50" s="200"/>
    </row>
    <row r="51" spans="1:6" s="11" customFormat="1" ht="25.5">
      <c r="A51" s="44" t="s">
        <v>297</v>
      </c>
      <c r="B51" s="191" t="s">
        <v>534</v>
      </c>
      <c r="C51" s="208">
        <v>35</v>
      </c>
      <c r="D51" s="201"/>
      <c r="E51" s="202"/>
      <c r="F51" s="202"/>
    </row>
    <row r="52" spans="1:6" s="11" customFormat="1" ht="38.25">
      <c r="A52" s="44" t="s">
        <v>297</v>
      </c>
      <c r="B52" s="191" t="s">
        <v>36</v>
      </c>
      <c r="C52" s="208">
        <v>50</v>
      </c>
      <c r="D52" s="201"/>
      <c r="E52" s="202"/>
      <c r="F52" s="202"/>
    </row>
    <row r="53" spans="1:6" s="11" customFormat="1" ht="25.5">
      <c r="A53" s="44" t="s">
        <v>297</v>
      </c>
      <c r="B53" s="191" t="s">
        <v>310</v>
      </c>
      <c r="C53" s="208">
        <v>18</v>
      </c>
      <c r="D53" s="201"/>
      <c r="E53" s="202"/>
      <c r="F53" s="202"/>
    </row>
    <row r="54" spans="1:6" s="11" customFormat="1" ht="25.5">
      <c r="A54" s="44" t="s">
        <v>297</v>
      </c>
      <c r="B54" s="191" t="s">
        <v>535</v>
      </c>
      <c r="C54" s="208">
        <v>10</v>
      </c>
      <c r="D54" s="201"/>
      <c r="E54" s="202"/>
      <c r="F54" s="202"/>
    </row>
    <row r="55" spans="1:6" ht="25.5">
      <c r="A55" s="44" t="s">
        <v>297</v>
      </c>
      <c r="B55" s="191" t="s">
        <v>311</v>
      </c>
      <c r="C55" s="208">
        <v>25</v>
      </c>
      <c r="D55" s="201"/>
      <c r="E55" s="202"/>
      <c r="F55" s="202"/>
    </row>
    <row r="56" spans="1:6" ht="38.25">
      <c r="A56" s="44" t="s">
        <v>531</v>
      </c>
      <c r="B56" s="191" t="s">
        <v>722</v>
      </c>
      <c r="C56" s="208">
        <v>25</v>
      </c>
      <c r="D56" s="208"/>
      <c r="E56" s="200"/>
      <c r="F56" s="200"/>
    </row>
    <row r="57" spans="1:6" ht="12.75">
      <c r="A57" s="210" t="s">
        <v>531</v>
      </c>
      <c r="B57" s="211" t="s">
        <v>39</v>
      </c>
      <c r="C57" s="208">
        <v>89</v>
      </c>
      <c r="D57" s="207"/>
      <c r="E57" s="207"/>
      <c r="F57" s="207"/>
    </row>
    <row r="58" spans="1:6" s="11" customFormat="1" ht="38.25">
      <c r="A58" s="210" t="s">
        <v>531</v>
      </c>
      <c r="B58" s="211" t="s">
        <v>723</v>
      </c>
      <c r="C58" s="208">
        <v>60</v>
      </c>
      <c r="D58" s="207"/>
      <c r="E58" s="207"/>
      <c r="F58" s="207"/>
    </row>
    <row r="59" spans="1:6" s="11" customFormat="1" ht="25.5">
      <c r="A59" s="212" t="s">
        <v>531</v>
      </c>
      <c r="B59" s="211" t="s">
        <v>40</v>
      </c>
      <c r="C59" s="208">
        <v>80</v>
      </c>
      <c r="D59" s="208"/>
      <c r="E59" s="213"/>
      <c r="F59" s="213"/>
    </row>
    <row r="60" spans="1:6" s="11" customFormat="1" ht="12.75">
      <c r="A60" s="212" t="s">
        <v>531</v>
      </c>
      <c r="B60" s="211" t="s">
        <v>704</v>
      </c>
      <c r="C60" s="208">
        <v>40</v>
      </c>
      <c r="D60" s="208"/>
      <c r="E60" s="213"/>
      <c r="F60" s="213"/>
    </row>
    <row r="61" spans="1:6" s="11" customFormat="1" ht="25.5">
      <c r="A61" s="204" t="s">
        <v>531</v>
      </c>
      <c r="B61" s="182" t="s">
        <v>717</v>
      </c>
      <c r="C61" s="208">
        <v>70</v>
      </c>
      <c r="D61" s="208"/>
      <c r="E61" s="213"/>
      <c r="F61" s="213"/>
    </row>
    <row r="62" spans="1:6" s="192" customFormat="1" ht="12.75">
      <c r="A62" s="188"/>
      <c r="B62" s="39"/>
      <c r="C62" s="203"/>
      <c r="D62" s="203"/>
      <c r="E62" s="203"/>
      <c r="F62" s="203"/>
    </row>
    <row r="63" spans="1:6" s="192" customFormat="1" ht="12.75">
      <c r="A63" s="251" t="s">
        <v>438</v>
      </c>
      <c r="B63" s="252"/>
      <c r="C63" s="203"/>
      <c r="D63" s="203">
        <f>1042+13</f>
        <v>1055</v>
      </c>
      <c r="E63" s="203">
        <f>644+429</f>
        <v>1073</v>
      </c>
      <c r="F63" s="203">
        <f>704+402</f>
        <v>1106</v>
      </c>
    </row>
    <row r="64" spans="1:6" s="192" customFormat="1" ht="12.75">
      <c r="A64" s="188"/>
      <c r="B64" s="30"/>
      <c r="C64" s="201"/>
      <c r="D64" s="201"/>
      <c r="E64" s="202"/>
      <c r="F64" s="202"/>
    </row>
    <row r="65" spans="1:6" s="193" customFormat="1" ht="15">
      <c r="A65" s="194" t="s">
        <v>161</v>
      </c>
      <c r="B65" s="195" t="s">
        <v>599</v>
      </c>
      <c r="C65" s="196">
        <f>SUM(C9:C63)</f>
        <v>2590</v>
      </c>
      <c r="D65" s="196">
        <f>SUM(D9:D63)</f>
        <v>1042</v>
      </c>
      <c r="E65" s="196">
        <f>SUM(E9:E63)</f>
        <v>1073</v>
      </c>
      <c r="F65" s="196">
        <f>SUM(F9:F63)</f>
        <v>1106</v>
      </c>
    </row>
  </sheetData>
  <mergeCells count="2">
    <mergeCell ref="A3:E3"/>
    <mergeCell ref="A63:B63"/>
  </mergeCells>
  <printOptions horizontalCentered="1"/>
  <pageMargins left="0" right="0" top="0.5905511811023623" bottom="0.5905511811023623" header="0.5118110236220472" footer="0.5118110236220472"/>
  <pageSetup firstPageNumber="141" useFirstPageNumber="1" fitToHeight="2" horizontalDpi="300" verticalDpi="300" orientation="landscape" paperSize="9" scale="90" r:id="rId1"/>
  <headerFooter alignWithMargins="0">
    <oddHeader>&amp;R&amp;"Arial,Bold"&amp;11Appendix D(ii)</oddHeader>
    <oddFooter>&amp;L&amp;8&amp;Z&amp;F&amp;R&amp;9&amp;P</oddFooter>
  </headerFooter>
  <rowBreaks count="2" manualBreakCount="2">
    <brk id="23" max="5" man="1"/>
    <brk id="53" max="5" man="1"/>
  </rowBreaks>
</worksheet>
</file>

<file path=xl/worksheets/sheet5.xml><?xml version="1.0" encoding="utf-8"?>
<worksheet xmlns="http://schemas.openxmlformats.org/spreadsheetml/2006/main" xmlns:r="http://schemas.openxmlformats.org/officeDocument/2006/relationships">
  <dimension ref="A1:E15"/>
  <sheetViews>
    <sheetView view="pageBreakPreview" zoomScaleNormal="75" zoomScaleSheetLayoutView="100" workbookViewId="0" topLeftCell="A1">
      <selection activeCell="A2" sqref="A2"/>
    </sheetView>
  </sheetViews>
  <sheetFormatPr defaultColWidth="9.140625" defaultRowHeight="12.75"/>
  <cols>
    <col min="1" max="1" width="75.140625" style="9" customWidth="1"/>
    <col min="2" max="5" width="12.140625" style="9" customWidth="1"/>
    <col min="6" max="16384" width="7.8515625" style="9" customWidth="1"/>
  </cols>
  <sheetData>
    <row r="1" spans="1:3" ht="15.75">
      <c r="A1" s="179" t="s">
        <v>19</v>
      </c>
      <c r="B1" s="174"/>
      <c r="C1" s="172"/>
    </row>
    <row r="2" spans="1:3" ht="15.75">
      <c r="A2" s="179"/>
      <c r="B2" s="175"/>
      <c r="C2" s="172"/>
    </row>
    <row r="3" spans="1:5" ht="15.75">
      <c r="A3" s="250" t="s">
        <v>596</v>
      </c>
      <c r="B3" s="250"/>
      <c r="C3" s="250"/>
      <c r="D3" s="250"/>
      <c r="E3" s="250"/>
    </row>
    <row r="4" spans="1:5" ht="9" customHeight="1">
      <c r="A4" s="8"/>
      <c r="B4" s="8"/>
      <c r="C4" s="8"/>
      <c r="D4" s="8"/>
      <c r="E4" s="8"/>
    </row>
    <row r="5" spans="1:5" s="11" customFormat="1" ht="12.75">
      <c r="A5" s="10"/>
      <c r="B5" s="10" t="s">
        <v>594</v>
      </c>
      <c r="C5" s="37">
        <v>0.9995022399203584</v>
      </c>
      <c r="D5" s="52" t="s">
        <v>167</v>
      </c>
      <c r="E5" s="184" t="s">
        <v>587</v>
      </c>
    </row>
    <row r="6" spans="1:5" s="11" customFormat="1" ht="12.75">
      <c r="A6" s="10" t="s">
        <v>151</v>
      </c>
      <c r="B6" s="10" t="s">
        <v>595</v>
      </c>
      <c r="C6" s="10" t="s">
        <v>595</v>
      </c>
      <c r="D6" s="10" t="s">
        <v>595</v>
      </c>
      <c r="E6" s="10" t="s">
        <v>595</v>
      </c>
    </row>
    <row r="7" spans="2:5" s="11" customFormat="1" ht="12.75">
      <c r="B7" s="10"/>
      <c r="C7" s="10"/>
      <c r="D7" s="10"/>
      <c r="E7" s="189"/>
    </row>
    <row r="8" spans="1:5" ht="25.5">
      <c r="A8" s="191" t="s">
        <v>304</v>
      </c>
      <c r="B8" s="201">
        <v>25</v>
      </c>
      <c r="C8" s="185"/>
      <c r="D8" s="185"/>
      <c r="E8" s="12"/>
    </row>
    <row r="9" spans="1:5" ht="12.75">
      <c r="A9" s="191" t="s">
        <v>671</v>
      </c>
      <c r="B9" s="198">
        <v>120</v>
      </c>
      <c r="C9" s="186"/>
      <c r="D9" s="187"/>
      <c r="E9" s="187"/>
    </row>
    <row r="10" spans="1:5" s="14" customFormat="1" ht="12.75">
      <c r="A10" s="191" t="s">
        <v>536</v>
      </c>
      <c r="B10" s="201">
        <v>150</v>
      </c>
      <c r="C10" s="35"/>
      <c r="D10" s="13"/>
      <c r="E10" s="13"/>
    </row>
    <row r="11" spans="1:5" s="14" customFormat="1" ht="12.75">
      <c r="A11" s="191" t="s">
        <v>588</v>
      </c>
      <c r="B11" s="200">
        <v>30</v>
      </c>
      <c r="C11" s="185"/>
      <c r="D11" s="185"/>
      <c r="E11" s="185"/>
    </row>
    <row r="12" spans="1:5" s="14" customFormat="1" ht="12.75">
      <c r="A12" s="191" t="s">
        <v>450</v>
      </c>
      <c r="B12" s="198">
        <v>50</v>
      </c>
      <c r="C12" s="185"/>
      <c r="D12" s="185"/>
      <c r="E12" s="185"/>
    </row>
    <row r="13" spans="1:5" s="14" customFormat="1" ht="12.75">
      <c r="A13" s="191" t="s">
        <v>451</v>
      </c>
      <c r="B13" s="198">
        <v>40</v>
      </c>
      <c r="C13" s="185"/>
      <c r="D13" s="185"/>
      <c r="E13" s="185"/>
    </row>
    <row r="14" spans="1:5" s="14" customFormat="1" ht="12.75">
      <c r="A14" s="191"/>
      <c r="B14" s="198"/>
      <c r="C14" s="185"/>
      <c r="D14" s="185"/>
      <c r="E14" s="185"/>
    </row>
    <row r="15" spans="1:5" ht="19.5" customHeight="1">
      <c r="A15" s="64" t="s">
        <v>599</v>
      </c>
      <c r="B15" s="64">
        <f>SUM(B8:B14)</f>
        <v>415</v>
      </c>
      <c r="C15" s="64">
        <f>SUM(C8:C11)</f>
        <v>0</v>
      </c>
      <c r="D15" s="64">
        <f>SUM(D8:D11)</f>
        <v>0</v>
      </c>
      <c r="E15" s="64">
        <f>SUM(E8:E11)</f>
        <v>0</v>
      </c>
    </row>
  </sheetData>
  <mergeCells count="1">
    <mergeCell ref="A3:E3"/>
  </mergeCells>
  <printOptions horizontalCentered="1"/>
  <pageMargins left="0.55" right="0.6" top="0.7874015748031497" bottom="0.7874015748031497" header="0.5118110236220472" footer="0.5118110236220472"/>
  <pageSetup firstPageNumber="112" useFirstPageNumber="1" fitToHeight="2" horizontalDpi="300" verticalDpi="300" orientation="landscape" paperSize="9" scale="90" r:id="rId1"/>
  <headerFooter alignWithMargins="0">
    <oddHeader>&amp;R&amp;"Arial,Bold"&amp;11Appendix D(ii)</oddHeader>
    <oddFooter>&amp;L&amp;8&amp;Z&amp;F&amp;R&amp;9 109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4"/>
  <sheetViews>
    <sheetView view="pageBreakPreview" zoomScaleNormal="75" zoomScaleSheetLayoutView="100" workbookViewId="0" topLeftCell="A4">
      <selection activeCell="F6" sqref="F6"/>
    </sheetView>
  </sheetViews>
  <sheetFormatPr defaultColWidth="9.140625" defaultRowHeight="12.75"/>
  <cols>
    <col min="1" max="1" width="25.7109375" style="36" customWidth="1"/>
    <col min="2" max="2" width="60.7109375" style="9" customWidth="1"/>
    <col min="3" max="5" width="14.140625" style="9" bestFit="1" customWidth="1"/>
    <col min="6" max="6" width="14.421875" style="9" bestFit="1" customWidth="1"/>
    <col min="7" max="16384" width="7.8515625" style="9" customWidth="1"/>
  </cols>
  <sheetData>
    <row r="1" ht="15.75">
      <c r="A1" s="51" t="s">
        <v>598</v>
      </c>
    </row>
    <row r="2" spans="1:5" ht="15.75">
      <c r="A2" s="250" t="s">
        <v>596</v>
      </c>
      <c r="B2" s="250"/>
      <c r="C2" s="250"/>
      <c r="D2" s="250"/>
      <c r="E2" s="250"/>
    </row>
    <row r="4" spans="1:6" ht="9" customHeight="1">
      <c r="A4" s="32"/>
      <c r="B4" s="8"/>
      <c r="C4" s="8"/>
      <c r="D4" s="8"/>
      <c r="E4" s="8"/>
      <c r="F4" s="8"/>
    </row>
    <row r="5" spans="1:6" s="11" customFormat="1" ht="12.75">
      <c r="A5" s="33"/>
      <c r="B5" s="10"/>
      <c r="C5" s="10" t="s">
        <v>594</v>
      </c>
      <c r="D5" s="37">
        <v>0.9995022399203584</v>
      </c>
      <c r="E5" s="52" t="s">
        <v>167</v>
      </c>
      <c r="F5" s="168" t="s">
        <v>587</v>
      </c>
    </row>
    <row r="6" spans="1:6" s="11" customFormat="1" ht="12.75">
      <c r="A6" s="10" t="s">
        <v>597</v>
      </c>
      <c r="B6" s="10" t="s">
        <v>151</v>
      </c>
      <c r="C6" s="10" t="s">
        <v>595</v>
      </c>
      <c r="D6" s="10" t="s">
        <v>595</v>
      </c>
      <c r="E6" s="10" t="s">
        <v>595</v>
      </c>
      <c r="F6" s="10" t="s">
        <v>595</v>
      </c>
    </row>
    <row r="7" spans="1:6" ht="12.75">
      <c r="A7" s="34"/>
      <c r="B7" s="12"/>
      <c r="C7" s="12"/>
      <c r="D7" s="12"/>
      <c r="E7" s="12"/>
      <c r="F7" s="12"/>
    </row>
    <row r="8" spans="1:9" s="14" customFormat="1" ht="15" customHeight="1">
      <c r="A8" s="44" t="s">
        <v>93</v>
      </c>
      <c r="B8" s="30" t="s">
        <v>94</v>
      </c>
      <c r="C8" s="35">
        <v>5</v>
      </c>
      <c r="D8" s="35">
        <v>0</v>
      </c>
      <c r="E8" s="13">
        <v>0</v>
      </c>
      <c r="F8" s="13">
        <v>0</v>
      </c>
      <c r="I8" s="14" t="s">
        <v>168</v>
      </c>
    </row>
    <row r="9" spans="1:6" s="14" customFormat="1" ht="25.5" customHeight="1">
      <c r="A9" s="44" t="s">
        <v>169</v>
      </c>
      <c r="B9" s="30" t="s">
        <v>121</v>
      </c>
      <c r="C9" s="35">
        <v>61</v>
      </c>
      <c r="D9" s="35">
        <v>0</v>
      </c>
      <c r="E9" s="13">
        <v>0</v>
      </c>
      <c r="F9" s="13">
        <v>0</v>
      </c>
    </row>
    <row r="10" spans="1:6" s="14" customFormat="1" ht="25.5">
      <c r="A10" s="44" t="s">
        <v>169</v>
      </c>
      <c r="B10" s="30" t="s">
        <v>395</v>
      </c>
      <c r="C10" s="35">
        <v>150</v>
      </c>
      <c r="D10" s="35">
        <v>0</v>
      </c>
      <c r="E10" s="13">
        <v>0</v>
      </c>
      <c r="F10" s="13">
        <v>0</v>
      </c>
    </row>
    <row r="11" spans="1:6" s="14" customFormat="1" ht="25.5" customHeight="1">
      <c r="A11" s="44" t="s">
        <v>169</v>
      </c>
      <c r="B11" s="30" t="s">
        <v>601</v>
      </c>
      <c r="C11" s="35">
        <v>100</v>
      </c>
      <c r="D11" s="35">
        <v>0</v>
      </c>
      <c r="E11" s="13">
        <v>0</v>
      </c>
      <c r="F11" s="13">
        <v>0</v>
      </c>
    </row>
    <row r="12" spans="1:6" s="14" customFormat="1" ht="25.5" customHeight="1">
      <c r="A12" s="44" t="s">
        <v>169</v>
      </c>
      <c r="B12" s="30" t="s">
        <v>122</v>
      </c>
      <c r="C12" s="35">
        <v>93</v>
      </c>
      <c r="D12" s="35">
        <v>0</v>
      </c>
      <c r="E12" s="13">
        <v>0</v>
      </c>
      <c r="F12" s="13">
        <v>0</v>
      </c>
    </row>
    <row r="13" spans="1:6" s="14" customFormat="1" ht="25.5" customHeight="1">
      <c r="A13" s="44" t="s">
        <v>169</v>
      </c>
      <c r="B13" s="30" t="s">
        <v>170</v>
      </c>
      <c r="C13" s="35">
        <v>42</v>
      </c>
      <c r="D13" s="35">
        <v>0</v>
      </c>
      <c r="E13" s="13">
        <v>0</v>
      </c>
      <c r="F13" s="13">
        <v>0</v>
      </c>
    </row>
    <row r="14" spans="1:6" s="14" customFormat="1" ht="25.5" customHeight="1">
      <c r="A14" s="44" t="s">
        <v>169</v>
      </c>
      <c r="B14" s="30" t="s">
        <v>118</v>
      </c>
      <c r="C14" s="35">
        <v>40</v>
      </c>
      <c r="D14" s="35">
        <v>0</v>
      </c>
      <c r="E14" s="13">
        <v>0</v>
      </c>
      <c r="F14" s="13">
        <v>0</v>
      </c>
    </row>
    <row r="15" spans="1:6" s="14" customFormat="1" ht="25.5" customHeight="1">
      <c r="A15" s="44" t="s">
        <v>169</v>
      </c>
      <c r="B15" s="30" t="s">
        <v>171</v>
      </c>
      <c r="C15" s="35">
        <v>45</v>
      </c>
      <c r="D15" s="35">
        <v>0</v>
      </c>
      <c r="E15" s="13">
        <v>0</v>
      </c>
      <c r="F15" s="13">
        <v>0</v>
      </c>
    </row>
    <row r="16" spans="1:6" s="14" customFormat="1" ht="25.5" customHeight="1">
      <c r="A16" s="44" t="s">
        <v>169</v>
      </c>
      <c r="B16" s="30" t="s">
        <v>110</v>
      </c>
      <c r="C16" s="35">
        <v>0</v>
      </c>
      <c r="D16" s="35">
        <v>0</v>
      </c>
      <c r="E16" s="13">
        <v>0</v>
      </c>
      <c r="F16" s="13">
        <v>101</v>
      </c>
    </row>
    <row r="17" spans="1:6" s="14" customFormat="1" ht="25.5">
      <c r="A17" s="39" t="s">
        <v>95</v>
      </c>
      <c r="B17" s="30" t="s">
        <v>96</v>
      </c>
      <c r="C17" s="35">
        <v>30</v>
      </c>
      <c r="D17" s="35">
        <v>0</v>
      </c>
      <c r="E17" s="13">
        <v>0</v>
      </c>
      <c r="F17" s="13">
        <v>0</v>
      </c>
    </row>
    <row r="18" spans="1:6" s="14" customFormat="1" ht="25.5" customHeight="1">
      <c r="A18" s="39" t="s">
        <v>95</v>
      </c>
      <c r="B18" s="30" t="s">
        <v>97</v>
      </c>
      <c r="C18" s="35">
        <v>7</v>
      </c>
      <c r="D18" s="35">
        <v>0</v>
      </c>
      <c r="E18" s="13">
        <v>0</v>
      </c>
      <c r="F18" s="13">
        <v>0</v>
      </c>
    </row>
    <row r="19" spans="1:6" s="14" customFormat="1" ht="25.5">
      <c r="A19" s="39" t="s">
        <v>95</v>
      </c>
      <c r="B19" s="30" t="s">
        <v>117</v>
      </c>
      <c r="C19" s="35">
        <v>10</v>
      </c>
      <c r="D19" s="35">
        <v>0</v>
      </c>
      <c r="E19" s="13">
        <v>0</v>
      </c>
      <c r="F19" s="13">
        <v>0</v>
      </c>
    </row>
    <row r="20" spans="1:6" s="14" customFormat="1" ht="25.5" customHeight="1">
      <c r="A20" s="39" t="s">
        <v>95</v>
      </c>
      <c r="B20" s="30" t="s">
        <v>172</v>
      </c>
      <c r="C20" s="35">
        <v>10</v>
      </c>
      <c r="D20" s="35">
        <v>0</v>
      </c>
      <c r="E20" s="13">
        <v>0</v>
      </c>
      <c r="F20" s="13">
        <v>0</v>
      </c>
    </row>
    <row r="21" spans="1:6" s="14" customFormat="1" ht="15" customHeight="1">
      <c r="A21" s="39" t="s">
        <v>98</v>
      </c>
      <c r="B21" s="30" t="s">
        <v>119</v>
      </c>
      <c r="C21" s="35">
        <v>5</v>
      </c>
      <c r="D21" s="35">
        <v>0</v>
      </c>
      <c r="E21" s="13">
        <v>0</v>
      </c>
      <c r="F21" s="13">
        <v>0</v>
      </c>
    </row>
    <row r="22" spans="1:6" s="14" customFormat="1" ht="15" customHeight="1">
      <c r="A22" s="39" t="s">
        <v>98</v>
      </c>
      <c r="B22" s="30" t="s">
        <v>99</v>
      </c>
      <c r="C22" s="35">
        <v>14</v>
      </c>
      <c r="D22" s="35">
        <v>0</v>
      </c>
      <c r="E22" s="13">
        <v>0</v>
      </c>
      <c r="F22" s="13">
        <v>0</v>
      </c>
    </row>
    <row r="23" spans="1:6" s="14" customFormat="1" ht="15" customHeight="1">
      <c r="A23" s="39" t="s">
        <v>98</v>
      </c>
      <c r="B23" s="30" t="s">
        <v>100</v>
      </c>
      <c r="C23" s="35">
        <v>21</v>
      </c>
      <c r="D23" s="35">
        <v>0</v>
      </c>
      <c r="E23" s="13">
        <v>0</v>
      </c>
      <c r="F23" s="13">
        <v>0</v>
      </c>
    </row>
    <row r="24" spans="1:6" s="14" customFormat="1" ht="15" customHeight="1">
      <c r="A24" s="39" t="s">
        <v>98</v>
      </c>
      <c r="B24" s="30" t="s">
        <v>106</v>
      </c>
      <c r="C24" s="35">
        <v>36</v>
      </c>
      <c r="D24" s="35">
        <v>0</v>
      </c>
      <c r="E24" s="13">
        <v>0</v>
      </c>
      <c r="F24" s="13">
        <v>0</v>
      </c>
    </row>
    <row r="25" spans="1:6" ht="15" customHeight="1">
      <c r="A25" s="39" t="s">
        <v>101</v>
      </c>
      <c r="B25" s="30" t="s">
        <v>106</v>
      </c>
      <c r="C25" s="35">
        <v>44</v>
      </c>
      <c r="D25" s="35">
        <v>0</v>
      </c>
      <c r="E25" s="13">
        <v>0</v>
      </c>
      <c r="F25" s="13">
        <v>0</v>
      </c>
    </row>
    <row r="26" spans="1:6" ht="15" customHeight="1">
      <c r="A26" s="39" t="s">
        <v>101</v>
      </c>
      <c r="B26" s="66" t="s">
        <v>102</v>
      </c>
      <c r="C26" s="35">
        <v>11</v>
      </c>
      <c r="D26" s="35">
        <v>0</v>
      </c>
      <c r="E26" s="13">
        <v>0</v>
      </c>
      <c r="F26" s="13">
        <v>0</v>
      </c>
    </row>
    <row r="27" spans="1:6" ht="25.5" customHeight="1">
      <c r="A27" s="39" t="s">
        <v>103</v>
      </c>
      <c r="B27" s="30" t="s">
        <v>104</v>
      </c>
      <c r="C27" s="35">
        <v>5</v>
      </c>
      <c r="D27" s="35">
        <v>0</v>
      </c>
      <c r="E27" s="13">
        <v>0</v>
      </c>
      <c r="F27" s="13">
        <v>0</v>
      </c>
    </row>
    <row r="28" spans="1:6" ht="25.5" customHeight="1">
      <c r="A28" s="39" t="s">
        <v>103</v>
      </c>
      <c r="B28" s="31" t="s">
        <v>105</v>
      </c>
      <c r="C28" s="35">
        <v>5</v>
      </c>
      <c r="D28" s="35">
        <v>0</v>
      </c>
      <c r="E28" s="13">
        <v>0</v>
      </c>
      <c r="F28" s="13">
        <v>0</v>
      </c>
    </row>
    <row r="29" spans="1:6" ht="25.5" customHeight="1">
      <c r="A29" s="39" t="s">
        <v>103</v>
      </c>
      <c r="B29" s="31" t="s">
        <v>107</v>
      </c>
      <c r="C29" s="35">
        <v>15</v>
      </c>
      <c r="D29" s="35">
        <v>0</v>
      </c>
      <c r="E29" s="13">
        <v>0</v>
      </c>
      <c r="F29" s="13">
        <v>0</v>
      </c>
    </row>
    <row r="30" spans="1:6" ht="25.5">
      <c r="A30" s="39" t="s">
        <v>103</v>
      </c>
      <c r="B30" s="30" t="s">
        <v>82</v>
      </c>
      <c r="C30" s="35">
        <v>15</v>
      </c>
      <c r="D30" s="35">
        <v>0</v>
      </c>
      <c r="E30" s="13">
        <v>0</v>
      </c>
      <c r="F30" s="13">
        <v>0</v>
      </c>
    </row>
    <row r="31" spans="1:6" ht="25.5" customHeight="1">
      <c r="A31" s="39" t="s">
        <v>103</v>
      </c>
      <c r="B31" s="30" t="s">
        <v>173</v>
      </c>
      <c r="C31" s="35">
        <v>6</v>
      </c>
      <c r="D31" s="35">
        <v>0</v>
      </c>
      <c r="E31" s="13">
        <v>0</v>
      </c>
      <c r="F31" s="13">
        <v>0</v>
      </c>
    </row>
    <row r="32" spans="1:6" ht="15" customHeight="1">
      <c r="A32" s="39" t="s">
        <v>103</v>
      </c>
      <c r="B32" s="30" t="s">
        <v>174</v>
      </c>
      <c r="C32" s="35">
        <v>8</v>
      </c>
      <c r="D32" s="35">
        <v>0</v>
      </c>
      <c r="E32" s="13">
        <v>0</v>
      </c>
      <c r="F32" s="13">
        <v>0</v>
      </c>
    </row>
    <row r="33" spans="1:6" ht="15" customHeight="1">
      <c r="A33" s="39" t="s">
        <v>108</v>
      </c>
      <c r="B33" s="30" t="s">
        <v>109</v>
      </c>
      <c r="C33" s="35">
        <v>0</v>
      </c>
      <c r="D33" s="35">
        <v>859</v>
      </c>
      <c r="E33" s="13">
        <v>859</v>
      </c>
      <c r="F33" s="13">
        <v>758</v>
      </c>
    </row>
    <row r="34" spans="1:6" ht="19.5" customHeight="1">
      <c r="A34" s="64" t="s">
        <v>161</v>
      </c>
      <c r="B34" s="64" t="s">
        <v>599</v>
      </c>
      <c r="C34" s="64">
        <f>SUM(C8:C33)</f>
        <v>778</v>
      </c>
      <c r="D34" s="64">
        <f>SUM(D8:D33)</f>
        <v>859</v>
      </c>
      <c r="E34" s="64">
        <f>SUM(E8:E33)</f>
        <v>859</v>
      </c>
      <c r="F34" s="64">
        <f>SUM(F8:F33)</f>
        <v>859</v>
      </c>
    </row>
  </sheetData>
  <mergeCells count="1">
    <mergeCell ref="A2:E2"/>
  </mergeCells>
  <printOptions/>
  <pageMargins left="0.984251968503937" right="0" top="0.7874015748031497" bottom="0.7874015748031497" header="0.5118110236220472" footer="0.5118110236220472"/>
  <pageSetup firstPageNumber="104" useFirstPageNumber="1" fitToHeight="2" fitToWidth="1" horizontalDpi="300" verticalDpi="300" orientation="landscape" paperSize="9" scale="81" r:id="rId1"/>
  <headerFooter alignWithMargins="0">
    <oddHeader>&amp;R&amp;"Arial,Bold"&amp;11Appendix D(ii)</oddHeader>
    <oddFooter>&amp;L&amp;8&amp;Z&amp;F&amp;R&amp;9&amp;P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24"/>
  <sheetViews>
    <sheetView view="pageBreakPreview" zoomScaleNormal="75" zoomScaleSheetLayoutView="100" workbookViewId="0" topLeftCell="A7">
      <selection activeCell="E139" sqref="E139:E140"/>
    </sheetView>
  </sheetViews>
  <sheetFormatPr defaultColWidth="9.140625" defaultRowHeight="12.75"/>
  <cols>
    <col min="1" max="1" width="26.28125" style="16" customWidth="1"/>
    <col min="2" max="2" width="54.7109375" style="16" customWidth="1"/>
    <col min="3" max="6" width="11.57421875" style="16" bestFit="1" customWidth="1"/>
    <col min="7" max="16384" width="7.8515625" style="16" customWidth="1"/>
  </cols>
  <sheetData>
    <row r="1" ht="15.75">
      <c r="A1" s="15" t="s">
        <v>175</v>
      </c>
    </row>
    <row r="2" spans="2:5" ht="24.75" customHeight="1">
      <c r="B2" s="245" t="s">
        <v>596</v>
      </c>
      <c r="C2" s="245"/>
      <c r="D2" s="245"/>
      <c r="E2" s="245"/>
    </row>
    <row r="4" spans="1:6" ht="9" customHeight="1">
      <c r="A4" s="17"/>
      <c r="B4" s="17"/>
      <c r="C4" s="17"/>
      <c r="D4" s="17"/>
      <c r="E4" s="17"/>
      <c r="F4" s="17"/>
    </row>
    <row r="5" spans="1:6" s="19" customFormat="1" ht="12.75">
      <c r="A5" s="18"/>
      <c r="B5" s="18"/>
      <c r="C5" s="10" t="s">
        <v>593</v>
      </c>
      <c r="D5" s="10" t="s">
        <v>594</v>
      </c>
      <c r="E5" s="37">
        <v>0.9995022399203584</v>
      </c>
      <c r="F5" s="52" t="s">
        <v>167</v>
      </c>
    </row>
    <row r="6" spans="1:6" s="19" customFormat="1" ht="12.75">
      <c r="A6" s="18" t="s">
        <v>597</v>
      </c>
      <c r="B6" s="18" t="s">
        <v>152</v>
      </c>
      <c r="C6" s="18" t="s">
        <v>595</v>
      </c>
      <c r="D6" s="18" t="s">
        <v>595</v>
      </c>
      <c r="E6" s="18" t="s">
        <v>595</v>
      </c>
      <c r="F6" s="18" t="s">
        <v>595</v>
      </c>
    </row>
    <row r="7" spans="1:6" ht="12.75">
      <c r="A7" s="20"/>
      <c r="B7" s="20"/>
      <c r="C7" s="20"/>
      <c r="D7" s="20"/>
      <c r="E7" s="20"/>
      <c r="F7" s="20"/>
    </row>
    <row r="8" spans="1:6" s="21" customFormat="1" ht="25.5">
      <c r="A8" s="58" t="s">
        <v>727</v>
      </c>
      <c r="B8" s="30" t="s">
        <v>177</v>
      </c>
      <c r="C8" s="61">
        <v>20</v>
      </c>
      <c r="D8" s="61">
        <v>0</v>
      </c>
      <c r="E8" s="61">
        <v>0</v>
      </c>
      <c r="F8" s="61">
        <v>0</v>
      </c>
    </row>
    <row r="9" spans="1:6" s="21" customFormat="1" ht="15">
      <c r="A9" s="58" t="s">
        <v>727</v>
      </c>
      <c r="B9" s="30" t="s">
        <v>728</v>
      </c>
      <c r="C9" s="61">
        <v>15</v>
      </c>
      <c r="D9" s="61">
        <v>0</v>
      </c>
      <c r="E9" s="61">
        <v>0</v>
      </c>
      <c r="F9" s="61">
        <v>0</v>
      </c>
    </row>
    <row r="10" spans="1:6" s="21" customFormat="1" ht="25.5">
      <c r="A10" s="58" t="s">
        <v>729</v>
      </c>
      <c r="B10" s="30" t="s">
        <v>83</v>
      </c>
      <c r="C10" s="61">
        <v>25</v>
      </c>
      <c r="D10" s="61">
        <v>0</v>
      </c>
      <c r="E10" s="61">
        <v>0</v>
      </c>
      <c r="F10" s="61">
        <v>0</v>
      </c>
    </row>
    <row r="11" spans="1:6" s="21" customFormat="1" ht="25.5">
      <c r="A11" s="58" t="s">
        <v>729</v>
      </c>
      <c r="B11" s="30" t="s">
        <v>730</v>
      </c>
      <c r="C11" s="61">
        <v>25</v>
      </c>
      <c r="D11" s="61">
        <v>0</v>
      </c>
      <c r="E11" s="61">
        <v>0</v>
      </c>
      <c r="F11" s="61">
        <v>0</v>
      </c>
    </row>
    <row r="12" spans="1:6" s="21" customFormat="1" ht="25.5" customHeight="1">
      <c r="A12" s="58" t="s">
        <v>729</v>
      </c>
      <c r="B12" s="30" t="s">
        <v>731</v>
      </c>
      <c r="C12" s="61">
        <v>10</v>
      </c>
      <c r="D12" s="61">
        <v>0</v>
      </c>
      <c r="E12" s="61">
        <v>0</v>
      </c>
      <c r="F12" s="61">
        <v>0</v>
      </c>
    </row>
    <row r="13" spans="1:6" s="21" customFormat="1" ht="25.5">
      <c r="A13" s="58" t="s">
        <v>732</v>
      </c>
      <c r="B13" s="30" t="s">
        <v>733</v>
      </c>
      <c r="C13" s="61">
        <v>5</v>
      </c>
      <c r="D13" s="61">
        <v>0</v>
      </c>
      <c r="E13" s="61">
        <v>0</v>
      </c>
      <c r="F13" s="61">
        <v>0</v>
      </c>
    </row>
    <row r="14" spans="1:6" s="21" customFormat="1" ht="15" customHeight="1">
      <c r="A14" s="58" t="s">
        <v>734</v>
      </c>
      <c r="B14" s="30" t="s">
        <v>735</v>
      </c>
      <c r="C14" s="61">
        <v>2</v>
      </c>
      <c r="D14" s="61">
        <v>0</v>
      </c>
      <c r="E14" s="61">
        <v>0</v>
      </c>
      <c r="F14" s="61">
        <v>0</v>
      </c>
    </row>
    <row r="15" spans="1:6" s="21" customFormat="1" ht="28.5" customHeight="1">
      <c r="A15" s="58" t="s">
        <v>736</v>
      </c>
      <c r="B15" s="30" t="s">
        <v>737</v>
      </c>
      <c r="C15" s="61">
        <v>50</v>
      </c>
      <c r="D15" s="61">
        <v>0</v>
      </c>
      <c r="E15" s="61">
        <v>0</v>
      </c>
      <c r="F15" s="61">
        <v>0</v>
      </c>
    </row>
    <row r="16" spans="1:6" s="21" customFormat="1" ht="15" customHeight="1">
      <c r="A16" s="58" t="s">
        <v>739</v>
      </c>
      <c r="B16" s="30" t="s">
        <v>740</v>
      </c>
      <c r="C16" s="61">
        <v>12</v>
      </c>
      <c r="D16" s="61">
        <v>0</v>
      </c>
      <c r="E16" s="61">
        <v>0</v>
      </c>
      <c r="F16" s="61">
        <v>0</v>
      </c>
    </row>
    <row r="17" spans="1:6" s="21" customFormat="1" ht="15" customHeight="1">
      <c r="A17" s="58" t="s">
        <v>738</v>
      </c>
      <c r="B17" s="30" t="s">
        <v>84</v>
      </c>
      <c r="C17" s="61">
        <v>12</v>
      </c>
      <c r="D17" s="61">
        <v>0</v>
      </c>
      <c r="E17" s="61">
        <v>0</v>
      </c>
      <c r="F17" s="61">
        <v>0</v>
      </c>
    </row>
    <row r="18" spans="1:6" s="21" customFormat="1" ht="25.5" customHeight="1">
      <c r="A18" s="59" t="s">
        <v>741</v>
      </c>
      <c r="B18" s="62" t="s">
        <v>742</v>
      </c>
      <c r="C18" s="61">
        <v>119</v>
      </c>
      <c r="D18" s="61">
        <v>0</v>
      </c>
      <c r="E18" s="61">
        <v>0</v>
      </c>
      <c r="F18" s="61">
        <v>0</v>
      </c>
    </row>
    <row r="19" spans="1:6" s="21" customFormat="1" ht="25.5">
      <c r="A19" s="58" t="s">
        <v>743</v>
      </c>
      <c r="B19" s="62" t="s">
        <v>746</v>
      </c>
      <c r="C19" s="61">
        <v>100</v>
      </c>
      <c r="D19" s="61">
        <v>0</v>
      </c>
      <c r="E19" s="61">
        <v>0</v>
      </c>
      <c r="F19" s="61">
        <v>0</v>
      </c>
    </row>
    <row r="20" spans="1:6" s="21" customFormat="1" ht="38.25">
      <c r="A20" s="58" t="s">
        <v>743</v>
      </c>
      <c r="B20" s="30" t="s">
        <v>744</v>
      </c>
      <c r="C20" s="61">
        <v>100</v>
      </c>
      <c r="D20" s="61">
        <v>0</v>
      </c>
      <c r="E20" s="61">
        <v>0</v>
      </c>
      <c r="F20" s="61">
        <v>0</v>
      </c>
    </row>
    <row r="21" spans="1:6" s="21" customFormat="1" ht="28.5" customHeight="1">
      <c r="A21" s="58" t="s">
        <v>743</v>
      </c>
      <c r="B21" s="30" t="s">
        <v>745</v>
      </c>
      <c r="C21" s="61">
        <v>100</v>
      </c>
      <c r="D21" s="61">
        <v>0</v>
      </c>
      <c r="E21" s="61">
        <v>0</v>
      </c>
      <c r="F21" s="61">
        <v>0</v>
      </c>
    </row>
    <row r="22" spans="1:6" s="21" customFormat="1" ht="25.5">
      <c r="A22" s="58" t="s">
        <v>743</v>
      </c>
      <c r="B22" s="30" t="s">
        <v>85</v>
      </c>
      <c r="C22" s="61">
        <v>262</v>
      </c>
      <c r="D22" s="61">
        <v>0</v>
      </c>
      <c r="E22" s="61">
        <v>0</v>
      </c>
      <c r="F22" s="61">
        <v>0</v>
      </c>
    </row>
    <row r="23" spans="1:6" s="21" customFormat="1" ht="15">
      <c r="A23" s="58" t="s">
        <v>108</v>
      </c>
      <c r="B23" s="30" t="s">
        <v>109</v>
      </c>
      <c r="C23" s="67">
        <v>0</v>
      </c>
      <c r="D23" s="67">
        <v>866</v>
      </c>
      <c r="E23" s="67">
        <v>866</v>
      </c>
      <c r="F23" s="67">
        <v>866</v>
      </c>
    </row>
    <row r="24" spans="1:6" s="22" customFormat="1" ht="24" customHeight="1">
      <c r="A24" s="60" t="s">
        <v>92</v>
      </c>
      <c r="B24" s="63" t="s">
        <v>599</v>
      </c>
      <c r="C24" s="63">
        <f>SUM(C8:C23)</f>
        <v>857</v>
      </c>
      <c r="D24" s="63">
        <f>SUM(D8:D23)</f>
        <v>866</v>
      </c>
      <c r="E24" s="63">
        <f>SUM(E8:E23)</f>
        <v>866</v>
      </c>
      <c r="F24" s="63">
        <f>SUM(F8:F23)</f>
        <v>866</v>
      </c>
    </row>
  </sheetData>
  <mergeCells count="1">
    <mergeCell ref="B2:E2"/>
  </mergeCells>
  <printOptions horizontalCentered="1"/>
  <pageMargins left="0" right="0" top="0.5905511811023623" bottom="0.5905511811023623" header="0.5118110236220472" footer="0.5118110236220472"/>
  <pageSetup fitToHeight="3" fitToWidth="1" horizontalDpi="600" verticalDpi="600" orientation="landscape" paperSize="9" r:id="rId1"/>
  <headerFooter alignWithMargins="0">
    <oddHeader>&amp;R&amp;"Arial,Bold"&amp;11Appendix D(ii)</oddHeader>
    <oddFooter>&amp;L&amp;8
&amp;Z&amp;F&amp;R&amp;9 106</oddFooter>
  </headerFooter>
</worksheet>
</file>

<file path=xl/worksheets/sheet8.xml><?xml version="1.0" encoding="utf-8"?>
<worksheet xmlns="http://schemas.openxmlformats.org/spreadsheetml/2006/main" xmlns:r="http://schemas.openxmlformats.org/officeDocument/2006/relationships">
  <dimension ref="A1:F24"/>
  <sheetViews>
    <sheetView view="pageBreakPreview" zoomScale="75" zoomScaleSheetLayoutView="75" workbookViewId="0" topLeftCell="A7">
      <selection activeCell="E139" sqref="E139:E140"/>
    </sheetView>
  </sheetViews>
  <sheetFormatPr defaultColWidth="9.140625" defaultRowHeight="12.75"/>
  <cols>
    <col min="1" max="1" width="18.140625" style="1" customWidth="1"/>
    <col min="2" max="2" width="70.7109375" style="1" customWidth="1"/>
    <col min="3" max="6" width="13.28125" style="1" customWidth="1"/>
    <col min="7" max="16384" width="7.8515625" style="1" customWidth="1"/>
  </cols>
  <sheetData>
    <row r="1" ht="15.75">
      <c r="A1" s="2" t="s">
        <v>176</v>
      </c>
    </row>
    <row r="2" spans="2:5" ht="15" customHeight="1">
      <c r="B2" s="246" t="s">
        <v>596</v>
      </c>
      <c r="C2" s="246"/>
      <c r="D2" s="246"/>
      <c r="E2" s="246"/>
    </row>
    <row r="3" ht="21.75" customHeight="1"/>
    <row r="4" spans="1:6" s="4" customFormat="1" ht="15" customHeight="1">
      <c r="A4" s="3"/>
      <c r="B4" s="3"/>
      <c r="C4" s="53" t="s">
        <v>593</v>
      </c>
      <c r="D4" s="53" t="s">
        <v>594</v>
      </c>
      <c r="E4" s="54" t="s">
        <v>149</v>
      </c>
      <c r="F4" s="54" t="s">
        <v>167</v>
      </c>
    </row>
    <row r="5" spans="1:6" s="4" customFormat="1" ht="12.75">
      <c r="A5" s="6" t="s">
        <v>597</v>
      </c>
      <c r="B5" s="6" t="s">
        <v>151</v>
      </c>
      <c r="C5" s="6" t="s">
        <v>595</v>
      </c>
      <c r="D5" s="6" t="s">
        <v>595</v>
      </c>
      <c r="E5" s="6" t="s">
        <v>595</v>
      </c>
      <c r="F5" s="6" t="s">
        <v>595</v>
      </c>
    </row>
    <row r="6" spans="1:6" s="4" customFormat="1" ht="13.5" customHeight="1">
      <c r="A6" s="5"/>
      <c r="B6" s="7"/>
      <c r="C6" s="7"/>
      <c r="D6" s="7"/>
      <c r="E6" s="7"/>
      <c r="F6" s="7"/>
    </row>
    <row r="7" spans="1:6" ht="25.5" customHeight="1">
      <c r="A7" s="39" t="s">
        <v>153</v>
      </c>
      <c r="B7" s="40" t="s">
        <v>86</v>
      </c>
      <c r="C7" s="41">
        <v>100</v>
      </c>
      <c r="D7" s="41">
        <v>0</v>
      </c>
      <c r="E7" s="41">
        <v>0</v>
      </c>
      <c r="F7" s="41">
        <v>0</v>
      </c>
    </row>
    <row r="8" spans="1:6" ht="15" customHeight="1">
      <c r="A8" s="39" t="s">
        <v>163</v>
      </c>
      <c r="B8" s="30" t="s">
        <v>602</v>
      </c>
      <c r="C8" s="41">
        <v>16</v>
      </c>
      <c r="D8" s="41">
        <v>0</v>
      </c>
      <c r="E8" s="41">
        <v>0</v>
      </c>
      <c r="F8" s="41">
        <v>0</v>
      </c>
    </row>
    <row r="9" spans="1:6" ht="25.5">
      <c r="A9" s="39" t="s">
        <v>154</v>
      </c>
      <c r="B9" s="30" t="s">
        <v>602</v>
      </c>
      <c r="C9" s="41">
        <v>20</v>
      </c>
      <c r="D9" s="41">
        <v>0</v>
      </c>
      <c r="E9" s="41">
        <v>0</v>
      </c>
      <c r="F9" s="41">
        <v>0</v>
      </c>
    </row>
    <row r="10" spans="1:6" ht="25.5">
      <c r="A10" s="39" t="s">
        <v>154</v>
      </c>
      <c r="B10" s="40" t="s">
        <v>751</v>
      </c>
      <c r="C10" s="41">
        <v>34</v>
      </c>
      <c r="D10" s="41">
        <v>0</v>
      </c>
      <c r="E10" s="41">
        <v>0</v>
      </c>
      <c r="F10" s="41">
        <v>0</v>
      </c>
    </row>
    <row r="11" spans="1:6" ht="25.5">
      <c r="A11" s="39" t="s">
        <v>155</v>
      </c>
      <c r="B11" s="40" t="s">
        <v>603</v>
      </c>
      <c r="C11" s="41">
        <v>26</v>
      </c>
      <c r="D11" s="41">
        <v>0</v>
      </c>
      <c r="E11" s="41">
        <v>0</v>
      </c>
      <c r="F11" s="41">
        <v>0</v>
      </c>
    </row>
    <row r="12" spans="1:6" ht="15" customHeight="1">
      <c r="A12" s="39" t="s">
        <v>156</v>
      </c>
      <c r="B12" s="40" t="s">
        <v>604</v>
      </c>
      <c r="C12" s="41">
        <v>100</v>
      </c>
      <c r="D12" s="41">
        <v>0</v>
      </c>
      <c r="E12" s="41">
        <v>0</v>
      </c>
      <c r="F12" s="41">
        <v>0</v>
      </c>
    </row>
    <row r="13" spans="1:6" ht="15" customHeight="1">
      <c r="A13" s="39" t="s">
        <v>156</v>
      </c>
      <c r="B13" s="40" t="s">
        <v>146</v>
      </c>
      <c r="C13" s="41">
        <v>12</v>
      </c>
      <c r="D13" s="41">
        <v>0</v>
      </c>
      <c r="E13" s="41">
        <v>0</v>
      </c>
      <c r="F13" s="41">
        <v>0</v>
      </c>
    </row>
    <row r="14" spans="1:6" ht="15" customHeight="1">
      <c r="A14" s="39" t="s">
        <v>157</v>
      </c>
      <c r="B14" s="40" t="s">
        <v>147</v>
      </c>
      <c r="C14" s="41">
        <v>18</v>
      </c>
      <c r="D14" s="41">
        <v>0</v>
      </c>
      <c r="E14" s="41">
        <v>0</v>
      </c>
      <c r="F14" s="41">
        <v>0</v>
      </c>
    </row>
    <row r="15" spans="1:6" ht="25.5">
      <c r="A15" s="39" t="s">
        <v>158</v>
      </c>
      <c r="B15" s="40" t="s">
        <v>747</v>
      </c>
      <c r="C15" s="41">
        <v>88</v>
      </c>
      <c r="D15" s="41">
        <v>0</v>
      </c>
      <c r="E15" s="41">
        <v>0</v>
      </c>
      <c r="F15" s="41">
        <v>0</v>
      </c>
    </row>
    <row r="16" spans="1:6" ht="12.75">
      <c r="A16" s="39" t="s">
        <v>159</v>
      </c>
      <c r="B16" s="40" t="s">
        <v>389</v>
      </c>
      <c r="C16" s="41">
        <v>10</v>
      </c>
      <c r="D16" s="41">
        <v>0</v>
      </c>
      <c r="E16" s="41">
        <v>0</v>
      </c>
      <c r="F16" s="41">
        <v>0</v>
      </c>
    </row>
    <row r="17" spans="1:6" ht="25.5">
      <c r="A17" s="39" t="s">
        <v>159</v>
      </c>
      <c r="B17" s="40" t="s">
        <v>387</v>
      </c>
      <c r="C17" s="41">
        <v>9</v>
      </c>
      <c r="D17" s="41">
        <v>0</v>
      </c>
      <c r="E17" s="41">
        <v>0</v>
      </c>
      <c r="F17" s="41">
        <v>0</v>
      </c>
    </row>
    <row r="18" spans="1:6" ht="38.25">
      <c r="A18" s="39" t="s">
        <v>159</v>
      </c>
      <c r="B18" s="40" t="s">
        <v>388</v>
      </c>
      <c r="C18" s="41">
        <v>80</v>
      </c>
      <c r="D18" s="41">
        <v>0</v>
      </c>
      <c r="E18" s="41">
        <v>0</v>
      </c>
      <c r="F18" s="41">
        <v>0</v>
      </c>
    </row>
    <row r="19" spans="1:6" ht="25.5">
      <c r="A19" s="39" t="s">
        <v>159</v>
      </c>
      <c r="B19" s="40" t="s">
        <v>748</v>
      </c>
      <c r="C19" s="41">
        <v>70</v>
      </c>
      <c r="D19" s="41">
        <v>0</v>
      </c>
      <c r="E19" s="41">
        <v>0</v>
      </c>
      <c r="F19" s="41">
        <v>0</v>
      </c>
    </row>
    <row r="20" spans="1:6" ht="12.75">
      <c r="A20" s="39" t="s">
        <v>160</v>
      </c>
      <c r="B20" s="40" t="s">
        <v>752</v>
      </c>
      <c r="C20" s="41">
        <v>82</v>
      </c>
      <c r="D20" s="41">
        <v>0</v>
      </c>
      <c r="E20" s="41">
        <v>0</v>
      </c>
      <c r="F20" s="41">
        <v>0</v>
      </c>
    </row>
    <row r="21" spans="1:6" ht="12.75">
      <c r="A21" s="39" t="s">
        <v>160</v>
      </c>
      <c r="B21" s="40" t="s">
        <v>753</v>
      </c>
      <c r="C21" s="41">
        <v>200</v>
      </c>
      <c r="D21" s="41">
        <v>0</v>
      </c>
      <c r="E21" s="41">
        <v>0</v>
      </c>
      <c r="F21" s="41">
        <v>0</v>
      </c>
    </row>
    <row r="22" spans="1:6" ht="12.75">
      <c r="A22" s="39" t="s">
        <v>749</v>
      </c>
      <c r="B22" s="30" t="s">
        <v>750</v>
      </c>
      <c r="C22" s="41">
        <v>12</v>
      </c>
      <c r="D22" s="41">
        <v>0</v>
      </c>
      <c r="E22" s="41">
        <v>0</v>
      </c>
      <c r="F22" s="41">
        <v>0</v>
      </c>
    </row>
    <row r="23" spans="1:6" ht="12.75">
      <c r="A23" s="39" t="s">
        <v>150</v>
      </c>
      <c r="B23" s="40" t="s">
        <v>111</v>
      </c>
      <c r="C23" s="41">
        <v>30</v>
      </c>
      <c r="D23" s="41">
        <v>1099</v>
      </c>
      <c r="E23" s="41">
        <v>1099</v>
      </c>
      <c r="F23" s="41">
        <v>1099</v>
      </c>
    </row>
    <row r="24" spans="1:6" ht="22.5" customHeight="1">
      <c r="A24" s="39" t="s">
        <v>162</v>
      </c>
      <c r="B24" s="42" t="s">
        <v>599</v>
      </c>
      <c r="C24" s="43">
        <f>SUM(C7:C23)</f>
        <v>907</v>
      </c>
      <c r="D24" s="43">
        <f>SUM(D7:D23)</f>
        <v>1099</v>
      </c>
      <c r="E24" s="43">
        <f>SUM(E7:E23)</f>
        <v>1099</v>
      </c>
      <c r="F24" s="43">
        <f>SUM(F7:F23)</f>
        <v>1099</v>
      </c>
    </row>
  </sheetData>
  <mergeCells count="1">
    <mergeCell ref="B2:E2"/>
  </mergeCells>
  <printOptions horizontalCentered="1"/>
  <pageMargins left="0" right="0" top="0.984251968503937" bottom="0.984251968503937" header="0.5118110236220472" footer="0.5118110236220472"/>
  <pageSetup firstPageNumber="117" useFirstPageNumber="1" horizontalDpi="300" verticalDpi="300" orientation="landscape" paperSize="9" r:id="rId1"/>
  <headerFooter alignWithMargins="0">
    <oddHeader>&amp;R&amp;"Arial,Bold"&amp;11Appendix D(ii)</oddHeader>
    <oddFooter>&amp;L&amp;8&amp;Z&amp;F&amp;R&amp;9 107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3"/>
  <sheetViews>
    <sheetView zoomScaleSheetLayoutView="100" workbookViewId="0" topLeftCell="A1">
      <selection activeCell="E139" sqref="E139:E140"/>
    </sheetView>
  </sheetViews>
  <sheetFormatPr defaultColWidth="9.140625" defaultRowHeight="12.75"/>
  <cols>
    <col min="1" max="1" width="22.140625" style="24" customWidth="1"/>
    <col min="2" max="2" width="71.57421875" style="24" customWidth="1"/>
    <col min="3" max="6" width="10.7109375" style="24" customWidth="1"/>
    <col min="7" max="16384" width="7.8515625" style="24" customWidth="1"/>
  </cols>
  <sheetData>
    <row r="1" ht="15.75">
      <c r="A1" s="23" t="s">
        <v>74</v>
      </c>
    </row>
    <row r="2" spans="1:6" ht="15.75">
      <c r="A2" s="249" t="s">
        <v>596</v>
      </c>
      <c r="B2" s="249"/>
      <c r="C2" s="249"/>
      <c r="D2" s="249"/>
      <c r="E2" s="249"/>
      <c r="F2" s="249"/>
    </row>
    <row r="4" spans="1:6" ht="12.75">
      <c r="A4" s="25"/>
      <c r="B4" s="25"/>
      <c r="C4" s="65"/>
      <c r="D4" s="25"/>
      <c r="E4" s="65"/>
      <c r="F4" s="25"/>
    </row>
    <row r="5" spans="1:6" s="27" customFormat="1" ht="12.75">
      <c r="A5" s="26"/>
      <c r="B5" s="26"/>
      <c r="C5" s="10" t="s">
        <v>593</v>
      </c>
      <c r="D5" s="10" t="s">
        <v>594</v>
      </c>
      <c r="E5" s="52" t="s">
        <v>149</v>
      </c>
      <c r="F5" s="52" t="s">
        <v>167</v>
      </c>
    </row>
    <row r="6" spans="1:6" s="27" customFormat="1" ht="12.75">
      <c r="A6" s="26" t="s">
        <v>597</v>
      </c>
      <c r="B6" s="26" t="s">
        <v>151</v>
      </c>
      <c r="C6" s="26" t="s">
        <v>595</v>
      </c>
      <c r="D6" s="26" t="s">
        <v>595</v>
      </c>
      <c r="E6" s="26" t="s">
        <v>595</v>
      </c>
      <c r="F6" s="26" t="s">
        <v>595</v>
      </c>
    </row>
    <row r="7" spans="1:6" s="27" customFormat="1" ht="9.75" customHeight="1">
      <c r="A7" s="45"/>
      <c r="B7" s="47"/>
      <c r="C7" s="26"/>
      <c r="D7" s="26"/>
      <c r="E7" s="26"/>
      <c r="F7" s="26"/>
    </row>
    <row r="8" spans="1:6" ht="27.75" customHeight="1">
      <c r="A8" s="46" t="s">
        <v>120</v>
      </c>
      <c r="B8" s="48" t="s">
        <v>396</v>
      </c>
      <c r="C8" s="38">
        <v>34</v>
      </c>
      <c r="D8" s="38">
        <v>0</v>
      </c>
      <c r="E8" s="38">
        <v>0</v>
      </c>
      <c r="F8" s="38">
        <v>0</v>
      </c>
    </row>
    <row r="9" spans="1:6" ht="25.5" customHeight="1">
      <c r="A9" s="46" t="s">
        <v>757</v>
      </c>
      <c r="B9" s="49" t="s">
        <v>148</v>
      </c>
      <c r="C9" s="28">
        <v>1</v>
      </c>
      <c r="D9" s="28">
        <v>0</v>
      </c>
      <c r="E9" s="28">
        <v>0</v>
      </c>
      <c r="F9" s="28">
        <v>0</v>
      </c>
    </row>
    <row r="10" spans="1:6" ht="12.75" customHeight="1">
      <c r="A10" s="46" t="s">
        <v>754</v>
      </c>
      <c r="B10" s="49" t="s">
        <v>755</v>
      </c>
      <c r="C10" s="28">
        <v>28</v>
      </c>
      <c r="D10" s="28">
        <v>0</v>
      </c>
      <c r="E10" s="28">
        <v>0</v>
      </c>
      <c r="F10" s="28">
        <v>0</v>
      </c>
    </row>
    <row r="11" spans="1:6" ht="12.75" customHeight="1">
      <c r="A11" s="46" t="s">
        <v>87</v>
      </c>
      <c r="B11" s="49" t="s">
        <v>756</v>
      </c>
      <c r="C11" s="28">
        <v>20</v>
      </c>
      <c r="D11" s="28">
        <v>0</v>
      </c>
      <c r="E11" s="28">
        <v>0</v>
      </c>
      <c r="F11" s="28">
        <v>0</v>
      </c>
    </row>
    <row r="12" spans="1:6" ht="25.5">
      <c r="A12" s="46" t="s">
        <v>89</v>
      </c>
      <c r="B12" s="49" t="s">
        <v>758</v>
      </c>
      <c r="C12" s="28">
        <v>2</v>
      </c>
      <c r="D12" s="28">
        <v>0</v>
      </c>
      <c r="E12" s="28">
        <v>0</v>
      </c>
      <c r="F12" s="28">
        <v>0</v>
      </c>
    </row>
    <row r="13" spans="1:6" ht="25.5" customHeight="1">
      <c r="A13" s="46" t="s">
        <v>759</v>
      </c>
      <c r="B13" s="49" t="s">
        <v>68</v>
      </c>
      <c r="C13" s="28">
        <v>345</v>
      </c>
      <c r="D13" s="28">
        <v>0</v>
      </c>
      <c r="E13" s="28">
        <v>0</v>
      </c>
      <c r="F13" s="28">
        <v>0</v>
      </c>
    </row>
    <row r="14" spans="1:6" ht="25.5">
      <c r="A14" s="46" t="s">
        <v>759</v>
      </c>
      <c r="B14" s="49" t="s">
        <v>112</v>
      </c>
      <c r="C14" s="28">
        <v>65</v>
      </c>
      <c r="D14" s="28">
        <v>43</v>
      </c>
      <c r="E14" s="28">
        <v>7</v>
      </c>
      <c r="F14" s="28">
        <v>0</v>
      </c>
    </row>
    <row r="15" spans="1:6" ht="12.75">
      <c r="A15" s="46" t="s">
        <v>165</v>
      </c>
      <c r="B15" s="49" t="s">
        <v>69</v>
      </c>
      <c r="C15" s="28">
        <v>4</v>
      </c>
      <c r="D15" s="28">
        <v>0</v>
      </c>
      <c r="E15" s="28">
        <v>0</v>
      </c>
      <c r="F15" s="28">
        <v>0</v>
      </c>
    </row>
    <row r="16" spans="1:6" ht="12.75">
      <c r="A16" s="46" t="s">
        <v>164</v>
      </c>
      <c r="B16" s="49" t="s">
        <v>90</v>
      </c>
      <c r="C16" s="28">
        <v>3</v>
      </c>
      <c r="D16" s="28">
        <v>0</v>
      </c>
      <c r="E16" s="28">
        <v>0</v>
      </c>
      <c r="F16" s="28">
        <v>0</v>
      </c>
    </row>
    <row r="17" spans="1:6" ht="12.75" customHeight="1">
      <c r="A17" s="46" t="s">
        <v>70</v>
      </c>
      <c r="B17" s="49" t="s">
        <v>71</v>
      </c>
      <c r="C17" s="28">
        <v>152</v>
      </c>
      <c r="D17" s="28">
        <v>0</v>
      </c>
      <c r="E17" s="28">
        <v>0</v>
      </c>
      <c r="F17" s="28">
        <v>0</v>
      </c>
    </row>
    <row r="18" spans="1:6" ht="12.75" customHeight="1">
      <c r="A18" s="46" t="s">
        <v>70</v>
      </c>
      <c r="B18" s="49" t="s">
        <v>397</v>
      </c>
      <c r="C18" s="28">
        <v>55</v>
      </c>
      <c r="D18" s="28">
        <v>0</v>
      </c>
      <c r="E18" s="28">
        <v>0</v>
      </c>
      <c r="F18" s="28">
        <v>0</v>
      </c>
    </row>
    <row r="19" spans="1:6" ht="12.75" customHeight="1">
      <c r="A19" s="46" t="s">
        <v>70</v>
      </c>
      <c r="B19" s="49" t="s">
        <v>72</v>
      </c>
      <c r="C19" s="28">
        <v>54</v>
      </c>
      <c r="D19" s="28">
        <v>0</v>
      </c>
      <c r="E19" s="28">
        <v>0</v>
      </c>
      <c r="F19" s="28">
        <v>0</v>
      </c>
    </row>
    <row r="20" spans="1:6" ht="12.75" customHeight="1">
      <c r="A20" s="46" t="s">
        <v>70</v>
      </c>
      <c r="B20" s="49" t="s">
        <v>73</v>
      </c>
      <c r="C20" s="28">
        <v>182</v>
      </c>
      <c r="D20" s="28">
        <v>0</v>
      </c>
      <c r="E20" s="28">
        <v>0</v>
      </c>
      <c r="F20" s="28">
        <v>0</v>
      </c>
    </row>
    <row r="21" spans="1:6" ht="12.75">
      <c r="A21" s="46" t="s">
        <v>77</v>
      </c>
      <c r="B21" s="49" t="s">
        <v>390</v>
      </c>
      <c r="C21" s="28">
        <v>119</v>
      </c>
      <c r="D21" s="28">
        <v>0</v>
      </c>
      <c r="E21" s="28">
        <v>0</v>
      </c>
      <c r="F21" s="28">
        <v>0</v>
      </c>
    </row>
    <row r="22" spans="1:6" ht="12.75">
      <c r="A22" s="46" t="s">
        <v>76</v>
      </c>
      <c r="B22" s="49" t="s">
        <v>78</v>
      </c>
      <c r="C22" s="28">
        <v>49</v>
      </c>
      <c r="D22" s="28">
        <v>0</v>
      </c>
      <c r="E22" s="28">
        <v>0</v>
      </c>
      <c r="F22" s="28">
        <v>0</v>
      </c>
    </row>
    <row r="23" spans="1:6" ht="12.75">
      <c r="A23" s="46" t="s">
        <v>88</v>
      </c>
      <c r="B23" s="49" t="s">
        <v>79</v>
      </c>
      <c r="C23" s="28">
        <v>14</v>
      </c>
      <c r="D23" s="28">
        <v>0</v>
      </c>
      <c r="E23" s="28">
        <v>0</v>
      </c>
      <c r="F23" s="28">
        <v>0</v>
      </c>
    </row>
    <row r="24" spans="1:6" ht="12.75">
      <c r="A24" s="46" t="s">
        <v>88</v>
      </c>
      <c r="B24" s="68" t="s">
        <v>391</v>
      </c>
      <c r="C24" s="28">
        <v>178</v>
      </c>
      <c r="D24" s="28">
        <v>0</v>
      </c>
      <c r="E24" s="28">
        <v>0</v>
      </c>
      <c r="F24" s="28">
        <v>0</v>
      </c>
    </row>
    <row r="25" spans="1:6" ht="25.5">
      <c r="A25" s="46" t="s">
        <v>166</v>
      </c>
      <c r="B25" s="55" t="s">
        <v>91</v>
      </c>
      <c r="C25" s="28">
        <v>125</v>
      </c>
      <c r="D25" s="28">
        <v>0</v>
      </c>
      <c r="E25" s="28">
        <v>0</v>
      </c>
      <c r="F25" s="28">
        <v>0</v>
      </c>
    </row>
    <row r="26" spans="1:6" ht="12.75">
      <c r="A26" s="46" t="s">
        <v>80</v>
      </c>
      <c r="B26" s="48" t="s">
        <v>81</v>
      </c>
      <c r="C26" s="28">
        <v>8</v>
      </c>
      <c r="D26" s="28">
        <v>0</v>
      </c>
      <c r="E26" s="28">
        <v>0</v>
      </c>
      <c r="F26" s="28">
        <v>0</v>
      </c>
    </row>
    <row r="27" spans="1:6" ht="12.75">
      <c r="A27" s="46" t="s">
        <v>394</v>
      </c>
      <c r="B27" s="49" t="s">
        <v>393</v>
      </c>
      <c r="C27" s="28">
        <v>142</v>
      </c>
      <c r="D27" s="28">
        <v>0</v>
      </c>
      <c r="E27" s="28">
        <v>0</v>
      </c>
      <c r="F27" s="28">
        <v>0</v>
      </c>
    </row>
    <row r="28" spans="1:6" ht="38.25">
      <c r="A28" s="46" t="s">
        <v>394</v>
      </c>
      <c r="B28" s="49" t="s">
        <v>392</v>
      </c>
      <c r="C28" s="28">
        <v>22</v>
      </c>
      <c r="D28" s="28">
        <v>0</v>
      </c>
      <c r="E28" s="28">
        <v>0</v>
      </c>
      <c r="F28" s="28">
        <v>0</v>
      </c>
    </row>
    <row r="29" spans="1:6" ht="12.75">
      <c r="A29" s="58" t="s">
        <v>108</v>
      </c>
      <c r="B29" s="30" t="s">
        <v>109</v>
      </c>
      <c r="C29" s="67">
        <v>0</v>
      </c>
      <c r="D29" s="67">
        <f>539+1099</f>
        <v>1638</v>
      </c>
      <c r="E29" s="67">
        <f>539+1118</f>
        <v>1657</v>
      </c>
      <c r="F29" s="67">
        <f>539+1118</f>
        <v>1657</v>
      </c>
    </row>
    <row r="30" spans="1:6" s="29" customFormat="1" ht="22.5" customHeight="1">
      <c r="A30" s="50" t="s">
        <v>75</v>
      </c>
      <c r="B30" s="56" t="s">
        <v>599</v>
      </c>
      <c r="C30" s="57">
        <f>SUM(C8:C29)</f>
        <v>1602</v>
      </c>
      <c r="D30" s="57">
        <f>SUM(D8:D29)</f>
        <v>1681</v>
      </c>
      <c r="E30" s="57">
        <f>SUM(E8:E29)</f>
        <v>1664</v>
      </c>
      <c r="F30" s="57">
        <f>SUM(F8:F29)</f>
        <v>1657</v>
      </c>
    </row>
    <row r="31" ht="12.75">
      <c r="B31" s="24" t="s">
        <v>600</v>
      </c>
    </row>
    <row r="32" ht="12.75">
      <c r="B32" s="24" t="s">
        <v>600</v>
      </c>
    </row>
    <row r="33" ht="12.75">
      <c r="B33" s="24" t="s">
        <v>600</v>
      </c>
    </row>
  </sheetData>
  <mergeCells count="1">
    <mergeCell ref="A2:F2"/>
  </mergeCells>
  <printOptions horizontalCentered="1"/>
  <pageMargins left="0" right="0" top="0.7874015748031497" bottom="0.7874015748031497" header="0.5118110236220472" footer="0.5118110236220472"/>
  <pageSetup fitToHeight="1" fitToWidth="1" horizontalDpi="300" verticalDpi="300" orientation="landscape" paperSize="9" scale="98" r:id="rId1"/>
  <headerFooter alignWithMargins="0">
    <oddHeader>&amp;R&amp;"Arial,Bold"&amp;11Appendix D(ii)</oddHeader>
    <oddFooter>&amp;L&amp;8&amp;Z&amp;F]&amp;R&amp;9 108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Brent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Zeb Ali</dc:creator>
  <cp:keywords/>
  <dc:description/>
  <cp:lastModifiedBy>gossp</cp:lastModifiedBy>
  <cp:lastPrinted>2007-02-22T09:02:17Z</cp:lastPrinted>
  <dcterms:created xsi:type="dcterms:W3CDTF">2004-01-26T16:44:47Z</dcterms:created>
  <dcterms:modified xsi:type="dcterms:W3CDTF">2007-02-26T12:47:11Z</dcterms:modified>
  <cp:category/>
  <cp:version/>
  <cp:contentType/>
  <cp:contentStatus/>
</cp:coreProperties>
</file>