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1340" windowHeight="5520" activeTab="0"/>
  </bookViews>
  <sheets>
    <sheet name="demand,price,loss of income" sheetId="1" r:id="rId1"/>
  </sheets>
  <definedNames>
    <definedName name="_xlnm.Print_Area" localSheetId="0">'demand,price,loss of income'!$A$1:$G$74</definedName>
    <definedName name="_xlnm.Print_Titles" localSheetId="0">'demand,price,loss of income'!$1:$5</definedName>
  </definedNames>
  <calcPr fullCalcOnLoad="1"/>
</workbook>
</file>

<file path=xl/sharedStrings.xml><?xml version="1.0" encoding="utf-8"?>
<sst xmlns="http://schemas.openxmlformats.org/spreadsheetml/2006/main" count="163" uniqueCount="120">
  <si>
    <t>£'000</t>
  </si>
  <si>
    <t>Service</t>
  </si>
  <si>
    <t xml:space="preserve">Item </t>
  </si>
  <si>
    <t>Demand led growth</t>
  </si>
  <si>
    <t>Price led growth</t>
  </si>
  <si>
    <t>Loss of income</t>
  </si>
  <si>
    <t>Total demand led growth</t>
  </si>
  <si>
    <t>Total price led growth</t>
  </si>
  <si>
    <t>Total growth due to loss of income</t>
  </si>
  <si>
    <t xml:space="preserve">ANALYSIS OF GROWTH DUE TO DEMAND, PRICE AND LOSS OF INCOME </t>
  </si>
  <si>
    <t xml:space="preserve">GRAND TOTAL - DEMAND, PRICE AND LOSS OF INCOME LED GROWTH </t>
  </si>
  <si>
    <t>Comments</t>
  </si>
  <si>
    <t>2009/10</t>
  </si>
  <si>
    <t>2007/08</t>
  </si>
  <si>
    <t>2008/09</t>
  </si>
  <si>
    <t>2010/11</t>
  </si>
  <si>
    <t>Joint funding with PCT re Occupational Therapy</t>
  </si>
  <si>
    <t>Gordon Brown Centre</t>
  </si>
  <si>
    <t>Portage</t>
  </si>
  <si>
    <t>Increased contribution to joint funded placements</t>
  </si>
  <si>
    <t>Cost of adoption services</t>
  </si>
  <si>
    <t>Transport of LAC to placements</t>
  </si>
  <si>
    <t>Impact of PCT savings plan</t>
  </si>
  <si>
    <t>Private Fostering - Additional Duties</t>
  </si>
  <si>
    <t>Free transport for most disadvantaged pupils</t>
  </si>
  <si>
    <t>C&amp;F</t>
  </si>
  <si>
    <t>Subsidising the cost of the Centre manager to cover shortfall in income over operating costs.</t>
  </si>
  <si>
    <t>Increased demands on the service (home visiting service for children under 5 with complex needs), arising from rise in referrals.</t>
  </si>
  <si>
    <t>To meet increases in demand and legislative requirements for post adoption support.</t>
  </si>
  <si>
    <t>Reduced Asylum grant/gap in grant</t>
  </si>
  <si>
    <t>To meet budget gap arising from above average number of 16 year old unaccompanied asylum seekers.</t>
  </si>
  <si>
    <t>18 year olds with disabilities in residential placements not funded by PCT.</t>
  </si>
  <si>
    <t>Meeting the cost of new duties imposed by legislation regarding private fostering.</t>
  </si>
  <si>
    <t>Duty proposed by Schools Act to provide free transport to school for some of the most disadvantaged pupils.</t>
  </si>
  <si>
    <t>E&amp;C</t>
  </si>
  <si>
    <t>Fourth graffiti team needed due to increase in problem.</t>
  </si>
  <si>
    <t>Third party damage to grass verges, costs not recoverable</t>
  </si>
  <si>
    <t>Increasing maintenance costs for CCTV.</t>
  </si>
  <si>
    <t>The Council is proposing to adopt a number of new open spaces. The maintenance costs for these sites are not provided for in the Parks Service budget.</t>
  </si>
  <si>
    <t>Street Lighting - increase in energy costs.</t>
  </si>
  <si>
    <t>Vale Farm &amp; Willesden Sports Centres - excess inflation.</t>
  </si>
  <si>
    <t>Increase in energy costs</t>
  </si>
  <si>
    <t>Recent severe price increases in all forms of energy have imposed substantial pressures on many service units. Costs are still being quantified.</t>
  </si>
  <si>
    <t>Reduction in Planning Deliver Grant</t>
  </si>
  <si>
    <t>Contract requires increase based on RPIX currently running at 2.9%. Budget only provides for 2%.</t>
  </si>
  <si>
    <t>Dollis Hill House - Insurance Reserve depletion.</t>
  </si>
  <si>
    <t>The ongoing costs of scaffolding and health &amp; safety inspections are being met from the insurance reserve. If the situation is not resolved it is likely that the reserve will run out in 2008/9.</t>
  </si>
  <si>
    <t>H&amp;CC</t>
  </si>
  <si>
    <t>Move of clients from Children and Families to Housing and Community Care</t>
  </si>
  <si>
    <t>Health ceasing to fund s117 cases 50:50, and ward closures</t>
  </si>
  <si>
    <t>Closure of acute and rehabilitation beds by Health</t>
  </si>
  <si>
    <t>Homecare for people with physical disabilities</t>
  </si>
  <si>
    <t>Demand for Occupational Therapy Service</t>
  </si>
  <si>
    <t>Bid is to fund 2 occupational therapists and 1 care manager. Demand for service has risen substantially and this has lead to increased waiting times. The bid is to fund enough staff to bring waiting times back down.</t>
  </si>
  <si>
    <t>Reduction in Funding from Planning &amp; Building Control</t>
  </si>
  <si>
    <t>Supporting People Admin Budget</t>
  </si>
  <si>
    <t>HRA/General Fund Recharges</t>
  </si>
  <si>
    <t>F&amp;CR</t>
  </si>
  <si>
    <t xml:space="preserve">Council Tax and NNDR Contract with Capita - higher than RPI increases </t>
  </si>
  <si>
    <t>The contract has an increase of RPI plus 0.4%.</t>
  </si>
  <si>
    <t xml:space="preserve">Learning Disabilities - Support to Family Carers </t>
  </si>
  <si>
    <t>Libraries, Arts and Heritage income</t>
  </si>
  <si>
    <t>One Stop Shop - Reduction in income from Brent Housing Partnership</t>
  </si>
  <si>
    <t>Brent Housing Partnership has undertaken an SLA review of the OSS, and following that review, £52k of annual fee cannot be justified. The fee has been amended accordingly. This area is forecast to overspend in 2006-07</t>
  </si>
  <si>
    <t>Older Peoples Services - Increase in nursing home fees above 2%.</t>
  </si>
  <si>
    <t xml:space="preserve">Brent offered all residential and nursing homes an increase of 2% from April 2006 in order to respond to annual inflationary price increases.  Between February 2006 and August 2006 the average cost of fees for older people increased by 3.73%.  Where the client had remained the same the increase for all client groups was 2.51%.  Showing that more pressure was on new placements.  </t>
  </si>
  <si>
    <t>Closure of acute and rehabilitation beds by Health and the Avoidance of bed blocking</t>
  </si>
  <si>
    <t>Older Peoples' Services - Increase in take up of Direct Payments</t>
  </si>
  <si>
    <t>The number of clients receiving a Direct Payment for services has increased sharply due to promotion of the service by the department.  The hourly cost to the department is lower than direct service provision.  At September 2006 client numbers had risen by 30% compared with April 2006.  This is a key performance measure used by CSCI.</t>
  </si>
  <si>
    <t>Older Peoples' Services - Homecare hours (higher needs of clients)</t>
  </si>
  <si>
    <t xml:space="preserve">Brent PCT and the acute hospital trusts are committed to reducing beds as part of their shift to community services and budget reductions. 26 of the beds are at Willesden Hospital in the BeCAD facility which have closed temporarily from October and a further 11 Harrow PCT beds. </t>
  </si>
  <si>
    <t>Home to School transport</t>
  </si>
  <si>
    <t>Adoption of new open space. (Amended total and profile)</t>
  </si>
  <si>
    <t>A new two year contract commenced on 1st June 2006, following a competitive procurement process (reviewed contract)</t>
  </si>
  <si>
    <t>Increased requirement for occupational therapy and speech and language therapy for children with SEN. £70k will be met from the Dedicated Schools Budget</t>
  </si>
  <si>
    <t>Independent Fostering Agencies - effect of 2006/07 overspend</t>
  </si>
  <si>
    <t>Freeman's Centre</t>
  </si>
  <si>
    <t>Continuing cost of opening new centre to provide the service as agreed with Barnados and Freeman Trust - this item is already committed.</t>
  </si>
  <si>
    <t>Closure of hospital beds</t>
  </si>
  <si>
    <t>The estimate is supported by a model developed by Health to show the impact on other parts of health and social care departments of bed closures.  The picture is complicated by faster through put of clients in hospitals resulting in people who are less independent being discharged and needing more support.  In the past this support would have largely been paid for by Health through Continuing Care – it is now clear that Continuing Care is increasingly not available or is given for much shorter periods. This bid would fund additional homecare, residential or nursing care, depending on the client's needs.</t>
  </si>
  <si>
    <t>All social care client groups</t>
  </si>
  <si>
    <t xml:space="preserve">Mainly Older People : Increased demand due to Health reviewing Continuing Care caseload </t>
  </si>
  <si>
    <t xml:space="preserve">Brent PCT plan to review Continuing Care patients and aim to save £510,000 in 2006/07 and £880,000 in 2007/08.  These clients generally have long-standing conditions but generally require small amounts of health care and they can often get their health needs met via GPs, district nurses or health visitors.  Most of their needs are likely to be for social care.  It is assumed that if these clients are referred to Brent Council for a social care assessment, most will meet eligibility criteria and will need a service.  There may be some variation from their existing service due to differing assessment criteria.  It is not clear if this will result in significant savings. 10% of clients are mentally ill. Homecare is the vast majority of the service provided to these clients.  </t>
  </si>
  <si>
    <t xml:space="preserve">Mainly Older People : Pre 2003 Continuing Care cases will be passed to Brent Council </t>
  </si>
  <si>
    <t>An informal agreement was reached between Brent PCT and Brent Council that the PCT would not review Continuing Care cases where the service had started before 2003 and would therefore continue to fund the care of these patients.  Most have long-standing health conditions but have low levels of health need.  Brent PCT have now decided to review these clients against current Continuing Care criteria and are confident that very few will be entitled to a health service.  Most that are eligible will get their needs met via district nurses, hospitals or GPs.  Brent PCT has received detailed legal advice on the lawful basis of their reviews and plans to refer these patients to Brent Council for a social care assessment.</t>
  </si>
  <si>
    <t>Health are planning a reduction in wide range of community services totalling £2.68m in 2006/07 and £5.961m in 2007/08.The savings cover a very wide range of services, including incontinence, discharges from Kingsbury hospital, adult mental health services, closing a day centre, cutting homecare for physically disabled adults, making patients wait longer for treatment, providing less community rehabilitation, reducing the size of the community support team for people with learning disabilities, reducing community nursing and community matrons.  The bid assumes that about 25% of those now receiving a health service will be assessed as needing social care. This is one of the most difficult areas to assess its impact as some savings are more likely to translate into 100% increase in costs for Brent such as homecare and community support for people with learning disabilities.</t>
  </si>
  <si>
    <t>Learning Disabilities - Residential homes increasing their fees by more than 2%</t>
  </si>
  <si>
    <t>Demand for OSS services in Brent House had grown greater than resources allowed. Planning assisted the OSS on a temporary basis with support of £40k per year whilst the Planning Delivery Grant was high in 2004/05 and 2005/06 to allow a growth bid to be considered. With reduced levels of grant and planning fee income shortfalls this support is no longer possible. (See planning delivery grant.)</t>
  </si>
  <si>
    <t>It remains the Government's expressed intention to phase out PDG by 2008-9. Agreed growth in previous years has been charged to PDG rather than revenue budget funded. (See OSS)</t>
  </si>
  <si>
    <t>Cost Shunting from Health</t>
  </si>
  <si>
    <t>Total Cost Shunting from Health</t>
  </si>
  <si>
    <t>GRAND TOTAL INCLUDING HEALTH COST SHUNTING</t>
  </si>
  <si>
    <t>Fourth graffiti removal team required to cope with excessive demand on existing three teams. Backlog is currently 6 weeks work and likely to grow (£79k transfer already agreed at September Executive)</t>
  </si>
  <si>
    <t xml:space="preserve">In 2005/6 demand was high and £40k was spent against budget provision of £16.2k. </t>
  </si>
  <si>
    <t>The 2006/7 budget is £57k. Under the existing five year contract, the 2007-8 maintenance cost will be £88k. This is due to cameras coming out of the warranty period and steady increase in the number of cameras.</t>
  </si>
  <si>
    <t>Based on expenditure for this client group in 2005/06 a further £748k is needed to fund care, as demand is up from 251 to 282 clients.</t>
  </si>
  <si>
    <t>There has been a 2% increase in the number of homecare hours provided by OPS.  The cost of this is £200,000.  The higher demand is due to increasing levels of dependency of clients as more people are maintained at home (rather than placed in residential or nursing homes).  This comes after a rigorous review of client need with the aim of providing only the minimum needed.</t>
  </si>
  <si>
    <t xml:space="preserve">Mainly Older People : Health reduction in community services Pre 2003 Continuing Care cases will be passed to Brent Council </t>
  </si>
  <si>
    <t xml:space="preserve">Impact of potential stock transfer at South Kilburn involving 1,534 dwellings. </t>
  </si>
  <si>
    <t xml:space="preserve">Under funding in current staff budget due to reductions in DCLG Supporting People Grant. </t>
  </si>
  <si>
    <t>Continuing upward trend in placements means unavoidable cost increases in this area.</t>
  </si>
  <si>
    <t>Voluntary and Private Looked After Children placements</t>
  </si>
  <si>
    <t>Voluntary and Private Looked After Children placements - effect of 2006/07 overspend</t>
  </si>
  <si>
    <t>Knock on effect of increased Special Educational Needs placements in 2006/07</t>
  </si>
  <si>
    <t>Drop in demand for videos has not been replaced by rise in demand for DVDs and income from schools reserve funding Welsh Harp Environmental Education Centre now exhausted.</t>
  </si>
  <si>
    <t>Greater London Authorities match funding ends</t>
  </si>
  <si>
    <t xml:space="preserve">Warden Service - Additional Police Community Support Officers </t>
  </si>
  <si>
    <t>Transport of Looked After Children to placements</t>
  </si>
  <si>
    <t>Average increase paid was 3.41% and the bid is the difference between 2% allocated and actual increases paid</t>
  </si>
  <si>
    <t xml:space="preserve">Budget shortfall in 2006/07 due to increase in placements.  As these placements are expected to continue into 2007/08, these will be an immediate budget shortfall unless this growth is provided.   </t>
  </si>
  <si>
    <t>Transport costs not included in the original contribution, and the contribution made by the Council is now increasing to reflect this.</t>
  </si>
  <si>
    <t xml:space="preserve">Budget shortfall in 2006/07 due to increases in independent fostering.  As these costs are expected to continue into 2007/08, these will be an immediate budget shortfall unless this growth is provided.   </t>
  </si>
  <si>
    <t xml:space="preserve">Where family members are becoming elderly, are ill or find the challenging behaviour of their relatives difficult to control. Additional support is required. Respite Care - £30k, Supported Living - £270k and Domiciliary Care - £93k. Many circumstances change quickly, and increasing number of clients are hospitalised under section and need to be returned to the community. Revenue growth would also be used to fund the revenue need for PFI development for at least 10-15 beds ( from 2008/09). Current respite budgets are overspending because of high need users and there have been criticisms by CSCI for insufficient staffing. </t>
  </si>
  <si>
    <t>Brent PCT is closing a 20 bed ward at Willesden Hospital and introducing new admissions criteria, coupled with ward closures within North West London Hospital Trust and Harrow PCT.  Clients who have no rehabilitation potential will no longer be able to go to Willesden Hospital to wait for funding for social care assessment and funding for long term placements in residential and nursing homes.  It is therefore necessary to contract for a further 12 step down beds to enable discharge to take place and to avoid the £120 per day reimbursing charge payment to Health. The care pathway for clients admitted to the remaining 40 beds has been shortened. It is anticipated that faster through put will increase the demand by 45 FTE places a year.</t>
  </si>
  <si>
    <t xml:space="preserve">When long stay hospitals were closed it was intended that all of the patients would be transferred into the community and local health authorities would be paid a dowry by strategic health authorities.  However, not all patients were identified and dowries paid.  Local health authorities then carried the costs of the non-dowry clients, but are now proposing to review these clients against the current Continuing Care criteria and this is likely to result in the conclusion that their needs don’t meet the criteria and health will refer them to Brent Council as having social care needs. Health refer to non-dowry patients making a saving of £2m in 2006/07 and £4m in 2007/08. There is a possibility of legal challenge to Brent PCT's decisions either for individual cases or for all or most of these non-dowry clients. A further issue is that some clients have a little or limited connection with Brent prior to their discharge from hospital </t>
  </si>
  <si>
    <t>Children with learning disabilities are funded by CIF until they are 18 or leave full time education. These children are known to the Council and the costs of care for when they transfer are known. They transfer in August/September each year. Regular transitions meetings are held to identify clients and costs. The full year costs of 2007/08 bid are £148k. For 2008/09 it is estimated at least 27 clients will need  social care .</t>
  </si>
  <si>
    <t>In the past there was a working agreement between health and social care to fund the cost of care for patients subject to an order under s117 of the Mental Health Act equally between them. Health are now sating contributions should be decided on a case by case basis. Two mental health wards have recently been closed and reconfigured. This is likely to add to pressures on community based services. The current turnaround team is putting pressure on the PCT to review cases more quickly leading to additional costs.</t>
  </si>
  <si>
    <t>Note:</t>
  </si>
  <si>
    <r>
      <t xml:space="preserve">1.  </t>
    </r>
    <r>
      <rPr>
        <u val="single"/>
        <sz val="10"/>
        <rFont val="Arial"/>
        <family val="2"/>
      </rPr>
      <t>Health Care Cost Transfers</t>
    </r>
  </si>
  <si>
    <r>
      <t xml:space="preserve">A risk assessment has been undertaken and provision made over 3 years.  No specific amounts per category are included given the current lack of information.  Further details are set out in Section 5 of this report and within a separate report to the Executive on 12th February 2007 entitled </t>
    </r>
    <r>
      <rPr>
        <i/>
        <sz val="10"/>
        <rFont val="Arial"/>
        <family val="2"/>
      </rPr>
      <t>"Brent tPCT updated report on Brent tPCT implementation of their turnaround plan and implications for Brent Council".</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</si>
</sst>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Red]\(#,##0\)"/>
    <numFmt numFmtId="165" formatCode="&quot;$&quot;#,##0_);\(&quot;$&quot;#,##0\)"/>
    <numFmt numFmtId="166" formatCode="&quot;$&quot;#,##0_);[Red]\(&quot;$&quot;#,##0\)"/>
    <numFmt numFmtId="167" formatCode="&quot;$&quot;#,##0.00_);\(&quot;$&quot;#,##0.00\)"/>
    <numFmt numFmtId="168" formatCode="&quot;$&quot;#,##0.00_);[Red]\(&quot;$&quot;#,##0.00\)"/>
    <numFmt numFmtId="169" formatCode="_(&quot;$&quot;* #,##0_);_(&quot;$&quot;* \(#,##0\);_(&quot;$&quot;* &quot;-&quot;_);_(@_)"/>
    <numFmt numFmtId="170" formatCode="_(* #,##0_);_(* \(#,##0\);_(* &quot;-&quot;_);_(@_)"/>
    <numFmt numFmtId="171" formatCode="_(&quot;$&quot;* #,##0.00_);_(&quot;$&quot;* \(#,##0.00\);_(&quot;$&quot;* &quot;-&quot;??_);_(@_)"/>
    <numFmt numFmtId="172" formatCode="_(* #,##0.00_);_(* \(#,##0.00\);_(* &quot;-&quot;??_);_(@_)"/>
    <numFmt numFmtId="173" formatCode="&quot;Yes&quot;;&quot;Yes&quot;;&quot;No&quot;"/>
    <numFmt numFmtId="174" formatCode="&quot;True&quot;;&quot;True&quot;;&quot;False&quot;"/>
    <numFmt numFmtId="175" formatCode="&quot;On&quot;;&quot;On&quot;;&quot;Off&quot;"/>
    <numFmt numFmtId="176" formatCode="_(* #,##0.00_);_(* \(#,##0.00\);_(* &quot;-&quot;_);_(@_)"/>
    <numFmt numFmtId="177" formatCode="#,###;\(#,###\)"/>
    <numFmt numFmtId="178" formatCode="0_);\(0\)"/>
    <numFmt numFmtId="179" formatCode="[$-809]dd\ mmmm\ yyyy"/>
    <numFmt numFmtId="180" formatCode="####/##"/>
    <numFmt numFmtId="181" formatCode="[$€-2]\ #,##0.00_);[Red]\([$€-2]\ #,##0.00\)"/>
  </numFmts>
  <fonts count="10">
    <font>
      <sz val="10"/>
      <name val="Arial"/>
      <family val="0"/>
    </font>
    <font>
      <b/>
      <sz val="10"/>
      <name val="Arial"/>
      <family val="2"/>
    </font>
    <font>
      <b/>
      <sz val="12"/>
      <name val="Arial"/>
      <family val="2"/>
    </font>
    <font>
      <u val="single"/>
      <sz val="10"/>
      <color indexed="36"/>
      <name val="Arial"/>
      <family val="0"/>
    </font>
    <font>
      <u val="single"/>
      <sz val="10"/>
      <color indexed="12"/>
      <name val="Arial"/>
      <family val="0"/>
    </font>
    <font>
      <sz val="9"/>
      <name val="Arial"/>
      <family val="2"/>
    </font>
    <font>
      <sz val="8"/>
      <name val="Arial"/>
      <family val="0"/>
    </font>
    <font>
      <sz val="10"/>
      <color indexed="9"/>
      <name val="Arial"/>
      <family val="0"/>
    </font>
    <font>
      <u val="single"/>
      <sz val="10"/>
      <name val="Arial"/>
      <family val="2"/>
    </font>
    <font>
      <i/>
      <sz val="10"/>
      <name val="Arial"/>
      <family val="2"/>
    </font>
  </fonts>
  <fills count="3">
    <fill>
      <patternFill/>
    </fill>
    <fill>
      <patternFill patternType="gray125"/>
    </fill>
    <fill>
      <patternFill patternType="solid">
        <fgColor indexed="9"/>
        <bgColor indexed="64"/>
      </patternFill>
    </fill>
  </fills>
  <borders count="8">
    <border>
      <left/>
      <right/>
      <top/>
      <bottom/>
      <diagonal/>
    </border>
    <border>
      <left style="thin"/>
      <right style="thin"/>
      <top>
        <color indexed="63"/>
      </top>
      <bottom style="thin"/>
    </border>
    <border>
      <left style="thin"/>
      <right style="thin"/>
      <top>
        <color indexed="63"/>
      </top>
      <bottom>
        <color indexed="63"/>
      </bottom>
    </border>
    <border>
      <left style="thin"/>
      <right style="thin"/>
      <top style="thin"/>
      <bottom style="thin"/>
    </border>
    <border>
      <left style="thin"/>
      <right style="thin"/>
      <top style="thin"/>
      <bottom style="thick"/>
    </border>
    <border>
      <left style="thin"/>
      <right style="thin"/>
      <top style="thick"/>
      <bottom style="thick"/>
    </border>
    <border>
      <left style="thin"/>
      <right style="thin"/>
      <top style="thick"/>
      <bottom>
        <color indexed="63"/>
      </bottom>
    </border>
    <border>
      <left>
        <color indexed="63"/>
      </left>
      <right>
        <color indexed="63"/>
      </right>
      <top style="thick"/>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54">
    <xf numFmtId="0" fontId="0" fillId="0" borderId="0" xfId="0" applyAlignment="1">
      <alignment/>
    </xf>
    <xf numFmtId="164" fontId="0" fillId="0" borderId="0" xfId="0" applyNumberFormat="1" applyFont="1" applyBorder="1" applyAlignment="1">
      <alignment vertical="top"/>
    </xf>
    <xf numFmtId="164" fontId="1" fillId="0" borderId="1" xfId="0" applyNumberFormat="1" applyFont="1" applyBorder="1" applyAlignment="1">
      <alignment horizontal="center" vertical="top" wrapText="1"/>
    </xf>
    <xf numFmtId="164" fontId="0" fillId="0" borderId="1" xfId="0" applyNumberFormat="1" applyFont="1" applyBorder="1" applyAlignment="1">
      <alignment vertical="top"/>
    </xf>
    <xf numFmtId="164" fontId="0" fillId="0" borderId="2" xfId="0" applyNumberFormat="1" applyFont="1" applyBorder="1" applyAlignment="1">
      <alignment vertical="top"/>
    </xf>
    <xf numFmtId="164" fontId="0" fillId="0" borderId="1" xfId="0" applyNumberFormat="1" applyFont="1" applyBorder="1" applyAlignment="1">
      <alignment vertical="top" wrapText="1"/>
    </xf>
    <xf numFmtId="164" fontId="0" fillId="0" borderId="3" xfId="0" applyNumberFormat="1" applyFont="1" applyBorder="1" applyAlignment="1">
      <alignment vertical="top" wrapText="1"/>
    </xf>
    <xf numFmtId="164" fontId="2" fillId="0" borderId="0" xfId="0" applyNumberFormat="1" applyFont="1" applyBorder="1" applyAlignment="1">
      <alignment vertical="top"/>
    </xf>
    <xf numFmtId="164" fontId="5" fillId="0" borderId="0" xfId="0" applyNumberFormat="1" applyFont="1" applyBorder="1" applyAlignment="1">
      <alignment vertical="center"/>
    </xf>
    <xf numFmtId="164" fontId="0" fillId="0" borderId="3" xfId="0" applyNumberFormat="1" applyFont="1" applyBorder="1" applyAlignment="1">
      <alignment vertical="top"/>
    </xf>
    <xf numFmtId="164" fontId="2" fillId="0" borderId="0" xfId="0" applyNumberFormat="1" applyFont="1" applyBorder="1" applyAlignment="1">
      <alignment horizontal="center" vertical="top"/>
    </xf>
    <xf numFmtId="164" fontId="1" fillId="0" borderId="3" xfId="0" applyNumberFormat="1" applyFont="1" applyBorder="1" applyAlignment="1">
      <alignment vertical="center" wrapText="1"/>
    </xf>
    <xf numFmtId="3" fontId="0" fillId="0" borderId="3" xfId="0" applyNumberFormat="1" applyFont="1" applyBorder="1" applyAlignment="1">
      <alignment vertical="top" wrapText="1"/>
    </xf>
    <xf numFmtId="164" fontId="0" fillId="2" borderId="3" xfId="0" applyNumberFormat="1" applyFont="1" applyFill="1" applyBorder="1" applyAlignment="1">
      <alignment vertical="top"/>
    </xf>
    <xf numFmtId="164" fontId="0" fillId="2" borderId="3" xfId="0" applyNumberFormat="1" applyFont="1" applyFill="1" applyBorder="1" applyAlignment="1">
      <alignment vertical="top" wrapText="1"/>
    </xf>
    <xf numFmtId="164" fontId="0" fillId="2" borderId="3" xfId="0" applyNumberFormat="1" applyFont="1" applyFill="1" applyBorder="1" applyAlignment="1">
      <alignment horizontal="right" vertical="top" wrapText="1"/>
    </xf>
    <xf numFmtId="3" fontId="0" fillId="2" borderId="3" xfId="0" applyNumberFormat="1" applyFont="1" applyFill="1" applyBorder="1" applyAlignment="1">
      <alignment vertical="top" wrapText="1"/>
    </xf>
    <xf numFmtId="164" fontId="0" fillId="0" borderId="4" xfId="0" applyNumberFormat="1" applyFont="1" applyBorder="1" applyAlignment="1">
      <alignment vertical="top"/>
    </xf>
    <xf numFmtId="3" fontId="1" fillId="2" borderId="4" xfId="0" applyNumberFormat="1" applyFont="1" applyFill="1" applyBorder="1" applyAlignment="1">
      <alignment vertical="top" wrapText="1"/>
    </xf>
    <xf numFmtId="164" fontId="0" fillId="0" borderId="5" xfId="0" applyNumberFormat="1" applyFont="1" applyBorder="1" applyAlignment="1">
      <alignment vertical="top"/>
    </xf>
    <xf numFmtId="164" fontId="1" fillId="0" borderId="5" xfId="0" applyNumberFormat="1" applyFont="1" applyBorder="1" applyAlignment="1">
      <alignment vertical="top"/>
    </xf>
    <xf numFmtId="164" fontId="1" fillId="0" borderId="3" xfId="0" applyNumberFormat="1" applyFont="1" applyBorder="1" applyAlignment="1">
      <alignment horizontal="center" vertical="center"/>
    </xf>
    <xf numFmtId="164" fontId="1" fillId="0" borderId="3" xfId="0" applyNumberFormat="1" applyFont="1" applyBorder="1" applyAlignment="1">
      <alignment horizontal="center" vertical="center" wrapText="1"/>
    </xf>
    <xf numFmtId="180" fontId="1" fillId="0" borderId="3" xfId="0" applyNumberFormat="1" applyFont="1" applyBorder="1" applyAlignment="1">
      <alignment horizontal="center" vertical="center" wrapText="1"/>
    </xf>
    <xf numFmtId="3" fontId="1" fillId="2" borderId="4" xfId="0" applyNumberFormat="1" applyFont="1" applyFill="1" applyBorder="1" applyAlignment="1">
      <alignment horizontal="left" vertical="top" wrapText="1"/>
    </xf>
    <xf numFmtId="3" fontId="1" fillId="2" borderId="4" xfId="0" applyNumberFormat="1" applyFont="1" applyFill="1" applyBorder="1" applyAlignment="1">
      <alignment horizontal="right" vertical="top"/>
    </xf>
    <xf numFmtId="0" fontId="0" fillId="2" borderId="4" xfId="0" applyFont="1" applyFill="1" applyBorder="1" applyAlignment="1">
      <alignment vertical="top" wrapText="1"/>
    </xf>
    <xf numFmtId="164" fontId="0" fillId="0" borderId="4" xfId="0" applyNumberFormat="1" applyFont="1" applyBorder="1" applyAlignment="1">
      <alignment vertical="top" wrapText="1"/>
    </xf>
    <xf numFmtId="3" fontId="0" fillId="0" borderId="3" xfId="0" applyNumberFormat="1" applyFont="1" applyBorder="1" applyAlignment="1">
      <alignment horizontal="right" vertical="top"/>
    </xf>
    <xf numFmtId="164" fontId="0" fillId="0" borderId="3" xfId="0" applyNumberFormat="1" applyFont="1" applyBorder="1" applyAlignment="1">
      <alignment vertical="center" wrapText="1"/>
    </xf>
    <xf numFmtId="164" fontId="1" fillId="0" borderId="5" xfId="0" applyNumberFormat="1" applyFont="1" applyBorder="1" applyAlignment="1">
      <alignment vertical="top" wrapText="1"/>
    </xf>
    <xf numFmtId="164" fontId="0" fillId="0" borderId="5" xfId="0" applyNumberFormat="1" applyFont="1" applyBorder="1" applyAlignment="1">
      <alignment vertical="top" wrapText="1"/>
    </xf>
    <xf numFmtId="180" fontId="1" fillId="0" borderId="3" xfId="0" applyNumberFormat="1" applyFont="1" applyBorder="1" applyAlignment="1" quotePrefix="1">
      <alignment horizontal="center" vertical="center" wrapText="1"/>
    </xf>
    <xf numFmtId="3" fontId="1" fillId="2" borderId="4" xfId="0" applyNumberFormat="1" applyFont="1" applyFill="1" applyBorder="1" applyAlignment="1">
      <alignment horizontal="left" vertical="center" wrapText="1"/>
    </xf>
    <xf numFmtId="3" fontId="1" fillId="2" borderId="4" xfId="0" applyNumberFormat="1" applyFont="1" applyFill="1" applyBorder="1" applyAlignment="1">
      <alignment vertical="center" wrapText="1"/>
    </xf>
    <xf numFmtId="0" fontId="0" fillId="0" borderId="3" xfId="0" applyBorder="1" applyAlignment="1">
      <alignment/>
    </xf>
    <xf numFmtId="164" fontId="0" fillId="2" borderId="3" xfId="0" applyNumberFormat="1" applyFont="1" applyFill="1" applyBorder="1" applyAlignment="1">
      <alignment horizontal="right" vertical="top"/>
    </xf>
    <xf numFmtId="164" fontId="0" fillId="0" borderId="3" xfId="0" applyNumberFormat="1" applyFont="1" applyBorder="1" applyAlignment="1">
      <alignment horizontal="center" vertical="top"/>
    </xf>
    <xf numFmtId="3" fontId="0" fillId="0" borderId="3" xfId="0" applyNumberFormat="1" applyBorder="1" applyAlignment="1">
      <alignment vertical="top"/>
    </xf>
    <xf numFmtId="0" fontId="0" fillId="0" borderId="3" xfId="0" applyBorder="1" applyAlignment="1">
      <alignment vertical="top"/>
    </xf>
    <xf numFmtId="0" fontId="0" fillId="0" borderId="3" xfId="0" applyBorder="1" applyAlignment="1">
      <alignment vertical="top" wrapText="1"/>
    </xf>
    <xf numFmtId="0" fontId="0" fillId="0" borderId="3" xfId="0" applyFont="1" applyBorder="1" applyAlignment="1">
      <alignment vertical="top" wrapText="1"/>
    </xf>
    <xf numFmtId="164" fontId="0" fillId="0" borderId="3" xfId="0" applyNumberFormat="1" applyFont="1" applyBorder="1" applyAlignment="1">
      <alignment horizontal="left" vertical="top" wrapText="1"/>
    </xf>
    <xf numFmtId="164" fontId="0" fillId="0" borderId="4" xfId="0" applyNumberFormat="1" applyFont="1" applyBorder="1" applyAlignment="1">
      <alignment horizontal="center" vertical="top"/>
    </xf>
    <xf numFmtId="164" fontId="0" fillId="0" borderId="1" xfId="0" applyNumberFormat="1" applyFont="1" applyBorder="1" applyAlignment="1">
      <alignment horizontal="center" vertical="top"/>
    </xf>
    <xf numFmtId="3" fontId="0" fillId="0" borderId="3" xfId="0" applyNumberFormat="1" applyFont="1" applyFill="1" applyBorder="1" applyAlignment="1">
      <alignment horizontal="center" vertical="top" wrapText="1"/>
    </xf>
    <xf numFmtId="164" fontId="0" fillId="0" borderId="6" xfId="0" applyNumberFormat="1" applyFont="1" applyBorder="1" applyAlignment="1">
      <alignment vertical="top"/>
    </xf>
    <xf numFmtId="3" fontId="7" fillId="0" borderId="3" xfId="0" applyNumberFormat="1" applyFont="1" applyBorder="1" applyAlignment="1">
      <alignment vertical="top"/>
    </xf>
    <xf numFmtId="164" fontId="0" fillId="0" borderId="7" xfId="0" applyNumberFormat="1" applyFont="1" applyBorder="1" applyAlignment="1">
      <alignment vertical="top"/>
    </xf>
    <xf numFmtId="164" fontId="2" fillId="0" borderId="0" xfId="0" applyNumberFormat="1" applyFont="1" applyBorder="1" applyAlignment="1">
      <alignment horizontal="center" vertical="top"/>
    </xf>
    <xf numFmtId="164" fontId="0" fillId="0" borderId="0" xfId="0" applyNumberFormat="1" applyFont="1" applyBorder="1" applyAlignment="1">
      <alignment horizontal="left" vertical="top" wrapText="1"/>
    </xf>
    <xf numFmtId="164" fontId="1" fillId="0" borderId="3" xfId="0" applyNumberFormat="1" applyFont="1" applyBorder="1" applyAlignment="1">
      <alignment horizontal="center" vertical="top"/>
    </xf>
    <xf numFmtId="164" fontId="1" fillId="0" borderId="3" xfId="0" applyNumberFormat="1" applyFont="1" applyBorder="1" applyAlignment="1">
      <alignment horizontal="center" vertical="center"/>
    </xf>
    <xf numFmtId="164" fontId="1" fillId="0" borderId="3" xfId="0" applyNumberFormat="1" applyFont="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74"/>
  <sheetViews>
    <sheetView tabSelected="1" view="pageBreakPreview" zoomScale="75" zoomScaleNormal="75" zoomScaleSheetLayoutView="75" workbookViewId="0" topLeftCell="A1">
      <selection activeCell="D70" sqref="D70"/>
    </sheetView>
  </sheetViews>
  <sheetFormatPr defaultColWidth="9.140625" defaultRowHeight="12.75"/>
  <cols>
    <col min="1" max="1" width="12.28125" style="4" customWidth="1"/>
    <col min="2" max="2" width="56.140625" style="4" customWidth="1"/>
    <col min="3" max="3" width="7.8515625" style="4" customWidth="1"/>
    <col min="4" max="4" width="8.140625" style="1" bestFit="1" customWidth="1"/>
    <col min="5" max="6" width="8.00390625" style="1" customWidth="1"/>
    <col min="7" max="7" width="55.421875" style="1" customWidth="1"/>
    <col min="8" max="8" width="4.28125" style="1" customWidth="1"/>
    <col min="9" max="16384" width="6.7109375" style="1" customWidth="1"/>
  </cols>
  <sheetData>
    <row r="1" spans="1:3" ht="15.75">
      <c r="A1" s="7"/>
      <c r="B1" s="1"/>
      <c r="C1" s="1"/>
    </row>
    <row r="2" spans="1:7" ht="15.75">
      <c r="A2" s="49" t="s">
        <v>9</v>
      </c>
      <c r="B2" s="49"/>
      <c r="C2" s="49"/>
      <c r="D2" s="49"/>
      <c r="E2" s="49"/>
      <c r="F2" s="49"/>
      <c r="G2" s="49"/>
    </row>
    <row r="3" spans="1:6" ht="15.75">
      <c r="A3" s="10"/>
      <c r="B3" s="10"/>
      <c r="C3" s="10"/>
      <c r="D3" s="10"/>
      <c r="E3" s="10"/>
      <c r="F3" s="10"/>
    </row>
    <row r="4" spans="1:7" ht="12.75">
      <c r="A4" s="52" t="s">
        <v>1</v>
      </c>
      <c r="B4" s="53" t="s">
        <v>2</v>
      </c>
      <c r="C4" s="51" t="s">
        <v>0</v>
      </c>
      <c r="D4" s="51"/>
      <c r="E4" s="51"/>
      <c r="F4" s="51"/>
      <c r="G4" s="9"/>
    </row>
    <row r="5" spans="1:7" s="8" customFormat="1" ht="24.75" customHeight="1">
      <c r="A5" s="52"/>
      <c r="B5" s="53"/>
      <c r="C5" s="32" t="s">
        <v>13</v>
      </c>
      <c r="D5" s="32" t="s">
        <v>14</v>
      </c>
      <c r="E5" s="32" t="s">
        <v>12</v>
      </c>
      <c r="F5" s="32" t="s">
        <v>15</v>
      </c>
      <c r="G5" s="11" t="s">
        <v>11</v>
      </c>
    </row>
    <row r="6" spans="1:7" s="8" customFormat="1" ht="24.75" customHeight="1">
      <c r="A6" s="21"/>
      <c r="B6" s="22" t="s">
        <v>3</v>
      </c>
      <c r="C6" s="23"/>
      <c r="D6" s="23"/>
      <c r="E6" s="23"/>
      <c r="F6" s="23"/>
      <c r="G6" s="29"/>
    </row>
    <row r="7" spans="1:7" s="8" customFormat="1" ht="40.5" customHeight="1" hidden="1">
      <c r="A7" s="37" t="s">
        <v>25</v>
      </c>
      <c r="B7" s="39" t="s">
        <v>16</v>
      </c>
      <c r="C7" s="38">
        <f>70-70</f>
        <v>0</v>
      </c>
      <c r="D7" s="38">
        <v>0</v>
      </c>
      <c r="E7" s="38">
        <v>0</v>
      </c>
      <c r="F7" s="38">
        <v>0</v>
      </c>
      <c r="G7" s="6" t="s">
        <v>74</v>
      </c>
    </row>
    <row r="8" spans="1:7" s="8" customFormat="1" ht="38.25">
      <c r="A8" s="37" t="s">
        <v>25</v>
      </c>
      <c r="B8" s="39" t="s">
        <v>76</v>
      </c>
      <c r="C8" s="38">
        <f>279-39</f>
        <v>240</v>
      </c>
      <c r="D8" s="38"/>
      <c r="E8" s="38"/>
      <c r="F8" s="38"/>
      <c r="G8" s="6" t="s">
        <v>77</v>
      </c>
    </row>
    <row r="9" spans="1:7" s="8" customFormat="1" ht="25.5">
      <c r="A9" s="37" t="s">
        <v>25</v>
      </c>
      <c r="B9" s="39" t="s">
        <v>17</v>
      </c>
      <c r="C9" s="38">
        <f>50-20</f>
        <v>30</v>
      </c>
      <c r="D9" s="38"/>
      <c r="E9" s="38"/>
      <c r="F9" s="38"/>
      <c r="G9" s="6" t="s">
        <v>26</v>
      </c>
    </row>
    <row r="10" spans="1:7" s="8" customFormat="1" ht="26.25" customHeight="1">
      <c r="A10" s="37" t="s">
        <v>25</v>
      </c>
      <c r="B10" s="39" t="s">
        <v>18</v>
      </c>
      <c r="C10" s="38">
        <v>40</v>
      </c>
      <c r="D10" s="38"/>
      <c r="E10" s="38"/>
      <c r="F10" s="38"/>
      <c r="G10" s="6" t="s">
        <v>27</v>
      </c>
    </row>
    <row r="11" spans="1:7" s="8" customFormat="1" ht="25.5">
      <c r="A11" s="37" t="s">
        <v>25</v>
      </c>
      <c r="B11" s="39" t="s">
        <v>101</v>
      </c>
      <c r="C11" s="38">
        <v>400</v>
      </c>
      <c r="D11" s="38"/>
      <c r="E11" s="38"/>
      <c r="F11" s="38"/>
      <c r="G11" s="6" t="s">
        <v>100</v>
      </c>
    </row>
    <row r="12" spans="1:7" s="8" customFormat="1" ht="51">
      <c r="A12" s="37" t="s">
        <v>25</v>
      </c>
      <c r="B12" s="40" t="s">
        <v>102</v>
      </c>
      <c r="C12" s="38">
        <v>2300</v>
      </c>
      <c r="D12" s="38"/>
      <c r="E12" s="38"/>
      <c r="F12" s="38"/>
      <c r="G12" s="6" t="s">
        <v>109</v>
      </c>
    </row>
    <row r="13" spans="1:7" s="8" customFormat="1" ht="27.75" customHeight="1">
      <c r="A13" s="37" t="s">
        <v>25</v>
      </c>
      <c r="B13" s="39" t="s">
        <v>19</v>
      </c>
      <c r="C13" s="38">
        <v>100</v>
      </c>
      <c r="D13" s="38"/>
      <c r="E13" s="38"/>
      <c r="F13" s="38"/>
      <c r="G13" s="6" t="s">
        <v>110</v>
      </c>
    </row>
    <row r="14" spans="1:7" s="8" customFormat="1" ht="25.5">
      <c r="A14" s="37" t="s">
        <v>25</v>
      </c>
      <c r="B14" s="39" t="s">
        <v>20</v>
      </c>
      <c r="C14" s="38">
        <v>200</v>
      </c>
      <c r="D14" s="38"/>
      <c r="E14" s="38"/>
      <c r="F14" s="38"/>
      <c r="G14" s="6" t="s">
        <v>28</v>
      </c>
    </row>
    <row r="15" spans="1:7" s="8" customFormat="1" ht="25.5">
      <c r="A15" s="37" t="s">
        <v>25</v>
      </c>
      <c r="B15" s="39" t="s">
        <v>29</v>
      </c>
      <c r="C15" s="38">
        <v>125</v>
      </c>
      <c r="D15" s="38"/>
      <c r="E15" s="38"/>
      <c r="F15" s="38"/>
      <c r="G15" s="6" t="s">
        <v>30</v>
      </c>
    </row>
    <row r="16" spans="1:7" s="8" customFormat="1" ht="25.5">
      <c r="A16" s="37" t="s">
        <v>25</v>
      </c>
      <c r="B16" s="39" t="s">
        <v>23</v>
      </c>
      <c r="C16" s="38">
        <v>100</v>
      </c>
      <c r="D16" s="38">
        <v>50</v>
      </c>
      <c r="E16" s="38"/>
      <c r="F16" s="38"/>
      <c r="G16" s="6" t="s">
        <v>32</v>
      </c>
    </row>
    <row r="17" spans="1:7" s="8" customFormat="1" ht="51">
      <c r="A17" s="37" t="s">
        <v>25</v>
      </c>
      <c r="B17" s="39" t="s">
        <v>75</v>
      </c>
      <c r="C17" s="38">
        <v>700</v>
      </c>
      <c r="D17" s="38">
        <v>50</v>
      </c>
      <c r="E17" s="38"/>
      <c r="F17" s="38"/>
      <c r="G17" s="6" t="s">
        <v>111</v>
      </c>
    </row>
    <row r="18" spans="1:7" s="8" customFormat="1" ht="25.5">
      <c r="A18" s="37" t="s">
        <v>25</v>
      </c>
      <c r="B18" s="39" t="s">
        <v>71</v>
      </c>
      <c r="C18" s="38">
        <v>220</v>
      </c>
      <c r="D18" s="38"/>
      <c r="E18" s="38"/>
      <c r="F18" s="38"/>
      <c r="G18" s="6" t="s">
        <v>103</v>
      </c>
    </row>
    <row r="19" spans="1:7" s="8" customFormat="1" ht="25.5">
      <c r="A19" s="37" t="s">
        <v>25</v>
      </c>
      <c r="B19" s="39" t="s">
        <v>24</v>
      </c>
      <c r="C19" s="38">
        <v>10</v>
      </c>
      <c r="D19" s="38"/>
      <c r="E19" s="38"/>
      <c r="F19" s="38"/>
      <c r="G19" s="6" t="s">
        <v>33</v>
      </c>
    </row>
    <row r="20" spans="1:7" s="8" customFormat="1" ht="38.25">
      <c r="A20" s="37" t="s">
        <v>34</v>
      </c>
      <c r="B20" s="39" t="s">
        <v>72</v>
      </c>
      <c r="C20" s="38">
        <v>140</v>
      </c>
      <c r="D20" s="38">
        <v>38</v>
      </c>
      <c r="E20" s="38"/>
      <c r="F20" s="38"/>
      <c r="G20" s="6" t="s">
        <v>38</v>
      </c>
    </row>
    <row r="21" spans="1:7" s="8" customFormat="1" ht="51">
      <c r="A21" s="37" t="s">
        <v>34</v>
      </c>
      <c r="B21" s="39" t="s">
        <v>35</v>
      </c>
      <c r="C21" s="38">
        <v>31</v>
      </c>
      <c r="D21" s="38"/>
      <c r="E21" s="38"/>
      <c r="F21" s="38"/>
      <c r="G21" s="6" t="s">
        <v>92</v>
      </c>
    </row>
    <row r="22" spans="1:7" s="8" customFormat="1" ht="25.5">
      <c r="A22" s="37" t="s">
        <v>34</v>
      </c>
      <c r="B22" s="39" t="s">
        <v>36</v>
      </c>
      <c r="C22" s="38">
        <v>30</v>
      </c>
      <c r="D22" s="38"/>
      <c r="E22" s="38"/>
      <c r="F22" s="38"/>
      <c r="G22" s="6" t="s">
        <v>93</v>
      </c>
    </row>
    <row r="23" spans="1:7" s="8" customFormat="1" ht="38.25" customHeight="1">
      <c r="A23" s="37" t="s">
        <v>34</v>
      </c>
      <c r="B23" s="39" t="s">
        <v>45</v>
      </c>
      <c r="C23" s="38"/>
      <c r="D23" s="38">
        <v>44</v>
      </c>
      <c r="E23" s="38"/>
      <c r="F23" s="38"/>
      <c r="G23" s="6" t="s">
        <v>46</v>
      </c>
    </row>
    <row r="24" spans="1:7" s="8" customFormat="1" ht="51">
      <c r="A24" s="37" t="s">
        <v>34</v>
      </c>
      <c r="B24" s="39" t="s">
        <v>37</v>
      </c>
      <c r="C24" s="38">
        <v>31</v>
      </c>
      <c r="D24" s="38"/>
      <c r="E24" s="38"/>
      <c r="F24" s="38"/>
      <c r="G24" s="6" t="s">
        <v>94</v>
      </c>
    </row>
    <row r="25" spans="1:7" s="8" customFormat="1" ht="89.25">
      <c r="A25" s="37" t="s">
        <v>47</v>
      </c>
      <c r="B25" s="16" t="s">
        <v>54</v>
      </c>
      <c r="C25" s="16">
        <v>40</v>
      </c>
      <c r="D25" s="16"/>
      <c r="E25" s="13"/>
      <c r="F25" s="13"/>
      <c r="G25" s="6" t="s">
        <v>87</v>
      </c>
    </row>
    <row r="26" spans="1:7" s="8" customFormat="1" ht="89.25">
      <c r="A26" s="37" t="s">
        <v>47</v>
      </c>
      <c r="B26" s="40" t="s">
        <v>48</v>
      </c>
      <c r="C26" s="38">
        <v>297</v>
      </c>
      <c r="D26" s="38">
        <v>316</v>
      </c>
      <c r="E26" s="38"/>
      <c r="F26" s="38"/>
      <c r="G26" s="6" t="s">
        <v>115</v>
      </c>
    </row>
    <row r="27" spans="1:7" s="8" customFormat="1" ht="76.5">
      <c r="A27" s="37" t="s">
        <v>47</v>
      </c>
      <c r="B27" s="40" t="s">
        <v>67</v>
      </c>
      <c r="C27" s="38">
        <v>200</v>
      </c>
      <c r="D27" s="38"/>
      <c r="E27" s="38"/>
      <c r="F27" s="38"/>
      <c r="G27" s="41" t="s">
        <v>68</v>
      </c>
    </row>
    <row r="28" spans="1:7" s="8" customFormat="1" ht="77.25" customHeight="1">
      <c r="A28" s="37" t="s">
        <v>47</v>
      </c>
      <c r="B28" s="40" t="s">
        <v>69</v>
      </c>
      <c r="C28" s="38">
        <v>200</v>
      </c>
      <c r="D28" s="38"/>
      <c r="E28" s="38"/>
      <c r="F28" s="38"/>
      <c r="G28" s="41" t="s">
        <v>96</v>
      </c>
    </row>
    <row r="29" spans="1:7" s="8" customFormat="1" ht="51">
      <c r="A29" s="37" t="s">
        <v>47</v>
      </c>
      <c r="B29" s="39" t="s">
        <v>52</v>
      </c>
      <c r="C29" s="38">
        <v>132</v>
      </c>
      <c r="D29" s="38"/>
      <c r="E29" s="38"/>
      <c r="F29" s="38"/>
      <c r="G29" s="6" t="s">
        <v>53</v>
      </c>
    </row>
    <row r="30" spans="1:7" s="8" customFormat="1" ht="127.5" customHeight="1">
      <c r="A30" s="37" t="s">
        <v>47</v>
      </c>
      <c r="B30" s="39" t="s">
        <v>60</v>
      </c>
      <c r="C30" s="38">
        <v>393</v>
      </c>
      <c r="D30" s="38"/>
      <c r="E30" s="38"/>
      <c r="F30" s="38"/>
      <c r="G30" s="6" t="s">
        <v>112</v>
      </c>
    </row>
    <row r="31" spans="1:7" s="8" customFormat="1" ht="13.5" thickBot="1">
      <c r="A31" s="17"/>
      <c r="B31" s="33" t="s">
        <v>6</v>
      </c>
      <c r="C31" s="34">
        <f>SUM(C7:C30)</f>
        <v>5959</v>
      </c>
      <c r="D31" s="34">
        <f>SUM(D7:D30)</f>
        <v>498</v>
      </c>
      <c r="E31" s="34">
        <f>SUM(E7:E30)</f>
        <v>0</v>
      </c>
      <c r="F31" s="34">
        <f>SUM(F7:F30)</f>
        <v>0</v>
      </c>
      <c r="G31" s="27"/>
    </row>
    <row r="32" spans="1:7" s="8" customFormat="1" ht="13.5" thickTop="1">
      <c r="A32" s="3"/>
      <c r="B32" s="2" t="s">
        <v>4</v>
      </c>
      <c r="C32" s="3"/>
      <c r="D32" s="3"/>
      <c r="E32" s="3"/>
      <c r="F32" s="3"/>
      <c r="G32" s="5"/>
    </row>
    <row r="33" spans="1:7" s="8" customFormat="1" ht="25.5">
      <c r="A33" s="37" t="s">
        <v>57</v>
      </c>
      <c r="B33" s="6" t="s">
        <v>58</v>
      </c>
      <c r="C33" s="9">
        <v>27</v>
      </c>
      <c r="D33" s="9"/>
      <c r="E33" s="9"/>
      <c r="F33" s="9"/>
      <c r="G33" s="6" t="s">
        <v>59</v>
      </c>
    </row>
    <row r="34" spans="1:7" s="8" customFormat="1" ht="25.5">
      <c r="A34" s="37" t="s">
        <v>34</v>
      </c>
      <c r="B34" s="6" t="s">
        <v>39</v>
      </c>
      <c r="C34" s="9">
        <v>425</v>
      </c>
      <c r="D34" s="9"/>
      <c r="E34" s="9"/>
      <c r="F34" s="9"/>
      <c r="G34" s="6" t="s">
        <v>73</v>
      </c>
    </row>
    <row r="35" spans="1:7" s="8" customFormat="1" ht="25.5">
      <c r="A35" s="37" t="s">
        <v>34</v>
      </c>
      <c r="B35" s="6" t="s">
        <v>40</v>
      </c>
      <c r="C35" s="9">
        <v>7</v>
      </c>
      <c r="D35" s="9">
        <v>3</v>
      </c>
      <c r="E35" s="9"/>
      <c r="F35" s="9"/>
      <c r="G35" s="6" t="s">
        <v>44</v>
      </c>
    </row>
    <row r="36" spans="1:7" s="8" customFormat="1" ht="38.25">
      <c r="A36" s="37" t="s">
        <v>34</v>
      </c>
      <c r="B36" s="14" t="s">
        <v>41</v>
      </c>
      <c r="C36" s="15">
        <v>100</v>
      </c>
      <c r="D36" s="15"/>
      <c r="E36" s="36"/>
      <c r="F36" s="36"/>
      <c r="G36" s="6" t="s">
        <v>42</v>
      </c>
    </row>
    <row r="37" spans="1:7" s="8" customFormat="1" ht="25.5">
      <c r="A37" s="37" t="s">
        <v>47</v>
      </c>
      <c r="B37" s="42" t="s">
        <v>86</v>
      </c>
      <c r="C37" s="9">
        <v>151</v>
      </c>
      <c r="D37" s="9"/>
      <c r="E37" s="9"/>
      <c r="F37" s="9"/>
      <c r="G37" s="6" t="s">
        <v>108</v>
      </c>
    </row>
    <row r="38" spans="1:7" s="8" customFormat="1" ht="89.25">
      <c r="A38" s="37" t="s">
        <v>47</v>
      </c>
      <c r="B38" s="14" t="s">
        <v>64</v>
      </c>
      <c r="C38" s="15">
        <v>338</v>
      </c>
      <c r="D38" s="15">
        <v>338</v>
      </c>
      <c r="E38" s="36">
        <v>338</v>
      </c>
      <c r="F38" s="36"/>
      <c r="G38" s="41" t="s">
        <v>65</v>
      </c>
    </row>
    <row r="39" spans="1:7" s="8" customFormat="1" ht="13.5" thickBot="1">
      <c r="A39" s="43"/>
      <c r="B39" s="24" t="s">
        <v>7</v>
      </c>
      <c r="C39" s="25">
        <f>SUM(C33:C38)</f>
        <v>1048</v>
      </c>
      <c r="D39" s="25">
        <f>SUM(D33:D38)</f>
        <v>341</v>
      </c>
      <c r="E39" s="25">
        <f>SUM(E33:E38)</f>
        <v>338</v>
      </c>
      <c r="F39" s="25">
        <f>SUM(F33:F38)</f>
        <v>0</v>
      </c>
      <c r="G39" s="27"/>
    </row>
    <row r="40" spans="1:7" s="8" customFormat="1" ht="13.5" thickTop="1">
      <c r="A40" s="44"/>
      <c r="B40" s="2" t="s">
        <v>5</v>
      </c>
      <c r="C40" s="3"/>
      <c r="D40" s="3"/>
      <c r="E40" s="3"/>
      <c r="F40" s="3"/>
      <c r="G40" s="5"/>
    </row>
    <row r="41" spans="1:7" s="8" customFormat="1" ht="38.25">
      <c r="A41" s="37" t="s">
        <v>34</v>
      </c>
      <c r="B41" s="6" t="s">
        <v>43</v>
      </c>
      <c r="C41" s="9">
        <v>210</v>
      </c>
      <c r="D41" s="9">
        <v>250</v>
      </c>
      <c r="E41" s="9"/>
      <c r="F41" s="9"/>
      <c r="G41" s="6" t="s">
        <v>88</v>
      </c>
    </row>
    <row r="42" spans="1:7" s="8" customFormat="1" ht="38.25">
      <c r="A42" s="37" t="s">
        <v>34</v>
      </c>
      <c r="B42" s="14" t="s">
        <v>61</v>
      </c>
      <c r="C42" s="15">
        <v>31</v>
      </c>
      <c r="D42" s="15"/>
      <c r="E42" s="13"/>
      <c r="F42" s="9"/>
      <c r="G42" s="6" t="s">
        <v>104</v>
      </c>
    </row>
    <row r="43" spans="1:7" s="8" customFormat="1" ht="12.75">
      <c r="A43" s="37" t="s">
        <v>34</v>
      </c>
      <c r="B43" s="14" t="s">
        <v>106</v>
      </c>
      <c r="C43" s="15"/>
      <c r="D43" s="15">
        <v>80</v>
      </c>
      <c r="E43" s="13">
        <v>320</v>
      </c>
      <c r="F43" s="9"/>
      <c r="G43" s="6" t="s">
        <v>105</v>
      </c>
    </row>
    <row r="44" spans="1:7" s="8" customFormat="1" ht="25.5">
      <c r="A44" s="37" t="s">
        <v>47</v>
      </c>
      <c r="B44" s="16" t="s">
        <v>55</v>
      </c>
      <c r="C44" s="16">
        <v>18</v>
      </c>
      <c r="D44" s="16">
        <v>23</v>
      </c>
      <c r="E44" s="13">
        <v>17</v>
      </c>
      <c r="F44" s="13"/>
      <c r="G44" s="6" t="s">
        <v>99</v>
      </c>
    </row>
    <row r="45" spans="1:7" s="8" customFormat="1" ht="51" hidden="1">
      <c r="A45" s="37" t="s">
        <v>47</v>
      </c>
      <c r="B45" s="16" t="s">
        <v>62</v>
      </c>
      <c r="C45" s="16">
        <f>52-52</f>
        <v>0</v>
      </c>
      <c r="D45" s="16"/>
      <c r="E45" s="13"/>
      <c r="F45" s="13"/>
      <c r="G45" s="6" t="s">
        <v>63</v>
      </c>
    </row>
    <row r="46" spans="1:7" s="8" customFormat="1" ht="25.5">
      <c r="A46" s="45" t="s">
        <v>47</v>
      </c>
      <c r="B46" s="12" t="s">
        <v>56</v>
      </c>
      <c r="C46" s="28"/>
      <c r="D46" s="28">
        <v>250</v>
      </c>
      <c r="E46" s="28">
        <v>170</v>
      </c>
      <c r="F46" s="28">
        <v>20</v>
      </c>
      <c r="G46" s="6" t="s">
        <v>98</v>
      </c>
    </row>
    <row r="47" spans="1:7" s="8" customFormat="1" ht="13.5" thickBot="1">
      <c r="A47" s="26"/>
      <c r="B47" s="24" t="s">
        <v>8</v>
      </c>
      <c r="C47" s="18">
        <f>SUM(C40:C46)</f>
        <v>259</v>
      </c>
      <c r="D47" s="18">
        <f>SUM(D40:D46)</f>
        <v>603</v>
      </c>
      <c r="E47" s="18">
        <f>SUM(E40:E46)</f>
        <v>507</v>
      </c>
      <c r="F47" s="18">
        <f>SUM(F40:F46)</f>
        <v>20</v>
      </c>
      <c r="G47" s="27"/>
    </row>
    <row r="48" spans="1:7" ht="27" thickBot="1" thickTop="1">
      <c r="A48" s="19"/>
      <c r="B48" s="30" t="s">
        <v>10</v>
      </c>
      <c r="C48" s="20">
        <f>SUM(C47,C39,C31)</f>
        <v>7266</v>
      </c>
      <c r="D48" s="20">
        <f>SUM(D47,D39,D31)</f>
        <v>1442</v>
      </c>
      <c r="E48" s="20">
        <f>SUM(E47,E39,E31)</f>
        <v>845</v>
      </c>
      <c r="F48" s="20">
        <f>SUM(F47,F39,F31)</f>
        <v>20</v>
      </c>
      <c r="G48" s="31"/>
    </row>
    <row r="49" spans="1:7" ht="13.5" thickTop="1">
      <c r="A49" s="46"/>
      <c r="B49" s="46"/>
      <c r="C49" s="46"/>
      <c r="D49" s="46"/>
      <c r="E49" s="46"/>
      <c r="F49" s="46"/>
      <c r="G49" s="46"/>
    </row>
    <row r="50" spans="1:7" ht="12.75">
      <c r="A50" s="3"/>
      <c r="B50" s="2" t="s">
        <v>89</v>
      </c>
      <c r="C50" s="3"/>
      <c r="D50" s="3"/>
      <c r="E50" s="3"/>
      <c r="F50" s="3"/>
      <c r="G50" s="3"/>
    </row>
    <row r="51" spans="1:7" s="8" customFormat="1" ht="12.75">
      <c r="A51" s="37" t="s">
        <v>25</v>
      </c>
      <c r="B51" s="39" t="s">
        <v>107</v>
      </c>
      <c r="C51" s="47">
        <v>125</v>
      </c>
      <c r="D51" s="38"/>
      <c r="E51" s="38"/>
      <c r="F51" s="38"/>
      <c r="G51" s="35" t="s">
        <v>21</v>
      </c>
    </row>
    <row r="52" spans="1:7" s="8" customFormat="1" ht="25.5">
      <c r="A52" s="37" t="s">
        <v>25</v>
      </c>
      <c r="B52" s="39" t="s">
        <v>22</v>
      </c>
      <c r="C52" s="47">
        <v>125</v>
      </c>
      <c r="D52" s="47"/>
      <c r="E52" s="38"/>
      <c r="F52" s="38"/>
      <c r="G52" s="6" t="s">
        <v>31</v>
      </c>
    </row>
    <row r="53" spans="1:7" s="8" customFormat="1" ht="115.5" customHeight="1">
      <c r="A53" s="37" t="s">
        <v>47</v>
      </c>
      <c r="B53" s="39" t="s">
        <v>49</v>
      </c>
      <c r="C53" s="47">
        <v>600</v>
      </c>
      <c r="D53" s="47">
        <v>100</v>
      </c>
      <c r="E53" s="38"/>
      <c r="F53" s="38"/>
      <c r="G53" s="6" t="s">
        <v>116</v>
      </c>
    </row>
    <row r="54" spans="1:7" s="8" customFormat="1" ht="63.75">
      <c r="A54" s="37" t="s">
        <v>47</v>
      </c>
      <c r="B54" s="39" t="s">
        <v>50</v>
      </c>
      <c r="C54" s="47">
        <v>311</v>
      </c>
      <c r="D54" s="47">
        <v>179</v>
      </c>
      <c r="E54" s="38"/>
      <c r="F54" s="38"/>
      <c r="G54" s="6" t="s">
        <v>70</v>
      </c>
    </row>
    <row r="55" spans="1:7" s="8" customFormat="1" ht="153">
      <c r="A55" s="37" t="s">
        <v>47</v>
      </c>
      <c r="B55" s="40" t="s">
        <v>66</v>
      </c>
      <c r="C55" s="47">
        <v>647</v>
      </c>
      <c r="D55" s="47">
        <v>342</v>
      </c>
      <c r="E55" s="47"/>
      <c r="F55" s="38"/>
      <c r="G55" s="41" t="s">
        <v>113</v>
      </c>
    </row>
    <row r="56" spans="1:7" s="8" customFormat="1" ht="127.5">
      <c r="A56" s="37" t="s">
        <v>47</v>
      </c>
      <c r="B56" s="40" t="s">
        <v>78</v>
      </c>
      <c r="C56" s="47"/>
      <c r="D56" s="47">
        <v>668</v>
      </c>
      <c r="E56" s="47"/>
      <c r="F56" s="38"/>
      <c r="G56" s="41" t="s">
        <v>79</v>
      </c>
    </row>
    <row r="57" spans="1:7" s="8" customFormat="1" ht="38.25">
      <c r="A57" s="37" t="s">
        <v>47</v>
      </c>
      <c r="B57" s="40" t="s">
        <v>51</v>
      </c>
      <c r="C57" s="47">
        <v>748</v>
      </c>
      <c r="D57" s="47"/>
      <c r="E57" s="47"/>
      <c r="F57" s="38"/>
      <c r="G57" s="6" t="s">
        <v>95</v>
      </c>
    </row>
    <row r="58" spans="1:7" s="8" customFormat="1" ht="191.25">
      <c r="A58" s="37" t="s">
        <v>47</v>
      </c>
      <c r="B58" s="39" t="s">
        <v>80</v>
      </c>
      <c r="C58" s="47"/>
      <c r="D58" s="47">
        <v>1119</v>
      </c>
      <c r="E58" s="47">
        <v>3365</v>
      </c>
      <c r="F58" s="38"/>
      <c r="G58" s="41" t="s">
        <v>114</v>
      </c>
    </row>
    <row r="59" spans="1:7" s="8" customFormat="1" ht="153.75" customHeight="1">
      <c r="A59" s="37" t="s">
        <v>47</v>
      </c>
      <c r="B59" s="40" t="s">
        <v>81</v>
      </c>
      <c r="C59" s="47">
        <v>212</v>
      </c>
      <c r="D59" s="47">
        <v>668</v>
      </c>
      <c r="E59" s="38"/>
      <c r="F59" s="38"/>
      <c r="G59" s="41" t="s">
        <v>82</v>
      </c>
    </row>
    <row r="60" spans="1:7" s="8" customFormat="1" ht="153">
      <c r="A60" s="37" t="s">
        <v>47</v>
      </c>
      <c r="B60" s="40" t="s">
        <v>83</v>
      </c>
      <c r="C60" s="47">
        <v>400</v>
      </c>
      <c r="D60" s="47">
        <v>59</v>
      </c>
      <c r="E60" s="38"/>
      <c r="F60" s="38"/>
      <c r="G60" s="41" t="s">
        <v>84</v>
      </c>
    </row>
    <row r="61" spans="1:7" s="8" customFormat="1" ht="192" thickBot="1">
      <c r="A61" s="37" t="s">
        <v>47</v>
      </c>
      <c r="B61" s="40" t="s">
        <v>97</v>
      </c>
      <c r="C61" s="47">
        <f>1400-221</f>
        <v>1179</v>
      </c>
      <c r="D61" s="47">
        <v>221</v>
      </c>
      <c r="E61" s="38"/>
      <c r="F61" s="38"/>
      <c r="G61" s="41" t="s">
        <v>85</v>
      </c>
    </row>
    <row r="62" spans="1:7" ht="14.25" thickBot="1" thickTop="1">
      <c r="A62" s="19"/>
      <c r="B62" s="30" t="s">
        <v>90</v>
      </c>
      <c r="C62" s="20">
        <f>SUM(C51:C61)</f>
        <v>4347</v>
      </c>
      <c r="D62" s="20">
        <f>SUM(D51:D61)</f>
        <v>3356</v>
      </c>
      <c r="E62" s="20">
        <f>SUM(E51:E61)</f>
        <v>3365</v>
      </c>
      <c r="F62" s="20">
        <f>SUM(F51:F61)</f>
        <v>0</v>
      </c>
      <c r="G62" s="31"/>
    </row>
    <row r="63" ht="14.25" thickBot="1" thickTop="1"/>
    <row r="64" spans="1:7" ht="14.25" thickBot="1" thickTop="1">
      <c r="A64" s="19"/>
      <c r="B64" s="30" t="s">
        <v>91</v>
      </c>
      <c r="C64" s="20">
        <f>C62+C48</f>
        <v>11613</v>
      </c>
      <c r="D64" s="20">
        <f>D62+D48</f>
        <v>4798</v>
      </c>
      <c r="E64" s="20">
        <f>E62+E48</f>
        <v>4210</v>
      </c>
      <c r="F64" s="20">
        <f>F62+F48</f>
        <v>20</v>
      </c>
      <c r="G64" s="31"/>
    </row>
    <row r="65" spans="1:3" ht="13.5" thickTop="1">
      <c r="A65" s="48"/>
      <c r="B65" s="48"/>
      <c r="C65" s="48"/>
    </row>
    <row r="66" spans="1:3" ht="12.75">
      <c r="A66" s="1" t="s">
        <v>117</v>
      </c>
      <c r="B66" s="1"/>
      <c r="C66" s="1"/>
    </row>
    <row r="67" spans="1:7" ht="12.75">
      <c r="A67" s="50" t="s">
        <v>118</v>
      </c>
      <c r="B67" s="50"/>
      <c r="C67" s="50"/>
      <c r="D67" s="50"/>
      <c r="E67" s="50"/>
      <c r="F67" s="50"/>
      <c r="G67" s="50"/>
    </row>
    <row r="68" spans="1:7" ht="40.5" customHeight="1">
      <c r="A68" s="50" t="s">
        <v>119</v>
      </c>
      <c r="B68" s="50"/>
      <c r="C68" s="50"/>
      <c r="D68" s="50"/>
      <c r="E68" s="50"/>
      <c r="F68" s="50"/>
      <c r="G68" s="50"/>
    </row>
    <row r="69" spans="1:3" ht="12.75">
      <c r="A69" s="1"/>
      <c r="B69" s="1"/>
      <c r="C69" s="1"/>
    </row>
    <row r="70" spans="1:3" ht="12.75">
      <c r="A70" s="1"/>
      <c r="B70" s="1"/>
      <c r="C70" s="1"/>
    </row>
    <row r="71" spans="1:3" ht="12.75">
      <c r="A71" s="1"/>
      <c r="B71" s="1"/>
      <c r="C71" s="1"/>
    </row>
    <row r="72" spans="1:3" ht="12.75">
      <c r="A72" s="1"/>
      <c r="B72" s="1"/>
      <c r="C72" s="1"/>
    </row>
    <row r="73" spans="1:3" ht="12.75">
      <c r="A73" s="1"/>
      <c r="B73" s="1"/>
      <c r="C73" s="1"/>
    </row>
    <row r="74" spans="1:3" ht="12.75">
      <c r="A74" s="1"/>
      <c r="B74" s="1"/>
      <c r="C74" s="1"/>
    </row>
  </sheetData>
  <mergeCells count="6">
    <mergeCell ref="A2:G2"/>
    <mergeCell ref="A67:G67"/>
    <mergeCell ref="A68:G68"/>
    <mergeCell ref="C4:F4"/>
    <mergeCell ref="A4:A5"/>
    <mergeCell ref="B4:B5"/>
  </mergeCells>
  <printOptions horizontalCentered="1"/>
  <pageMargins left="0" right="0" top="0.5905511811023623" bottom="0.5511811023622047" header="0.5118110236220472" footer="0.5118110236220472"/>
  <pageSetup firstPageNumber="115" useFirstPageNumber="1" fitToHeight="7" horizontalDpi="300" verticalDpi="300" orientation="landscape" paperSize="9" scale="90" r:id="rId1"/>
  <headerFooter alignWithMargins="0">
    <oddHeader>&amp;R&amp;"Arial,Bold"Appendix Di(a)</oddHeader>
    <oddFooter>&amp;L&amp;8&amp;Z&amp;F&amp;R&amp;P</oddFooter>
  </headerFooter>
  <rowBreaks count="1" manualBreakCount="1">
    <brk id="48"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London Borough of Brent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Zeb Ali</dc:creator>
  <cp:keywords/>
  <dc:description/>
  <cp:lastModifiedBy>gossp</cp:lastModifiedBy>
  <cp:lastPrinted>2007-02-15T10:16:37Z</cp:lastPrinted>
  <dcterms:created xsi:type="dcterms:W3CDTF">2004-01-26T16:30:43Z</dcterms:created>
  <dcterms:modified xsi:type="dcterms:W3CDTF">2007-02-26T12:46:02Z</dcterms:modified>
  <cp:category/>
  <cp:version/>
  <cp:contentType/>
  <cp:contentStatus/>
</cp:coreProperties>
</file>