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<sst xmlns="http://schemas.openxmlformats.org/spreadsheetml/2006/main" count="44" uniqueCount="40">
  <si>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2004/05</t>
  </si>
  <si>
    <t>2005/06</t>
  </si>
  <si>
    <t>2006/07</t>
  </si>
  <si>
    <t>2007/08</t>
  </si>
  <si>
    <t>£'000</t>
  </si>
  <si>
    <t>Corporate</t>
  </si>
  <si>
    <t>Environment</t>
  </si>
  <si>
    <t>Housing</t>
  </si>
  <si>
    <t>Social Services</t>
  </si>
  <si>
    <t>Other Budgets</t>
  </si>
  <si>
    <t>Central Items</t>
  </si>
  <si>
    <t>Total Budget Requirement</t>
  </si>
  <si>
    <t>Less</t>
  </si>
  <si>
    <t>RSG</t>
  </si>
  <si>
    <t>NNDR</t>
  </si>
  <si>
    <t>Plus Deficit on the Collection Fund</t>
  </si>
  <si>
    <t>Total to be met from CT for Brent Budget</t>
  </si>
  <si>
    <t>Brent Council Tax at Band D</t>
  </si>
  <si>
    <t>BRENT % Increase</t>
  </si>
  <si>
    <t xml:space="preserve">TOTAL BAND D Including Precepts </t>
  </si>
  <si>
    <t>TOTAL % Increase</t>
  </si>
  <si>
    <t>Capitalisation</t>
  </si>
  <si>
    <t>Ward Working</t>
  </si>
  <si>
    <t>EAL (Excluding Schools)</t>
  </si>
  <si>
    <t>Schools Budget</t>
  </si>
  <si>
    <t>Ward Newsletters</t>
  </si>
  <si>
    <t xml:space="preserve">Total to be met from CT for GLA Precept </t>
  </si>
  <si>
    <t>GLA Precept</t>
  </si>
  <si>
    <t>2008/09</t>
  </si>
  <si>
    <t>Children Act</t>
  </si>
  <si>
    <t>Intensive Street Clearning</t>
  </si>
  <si>
    <t>Willesden PFI</t>
  </si>
  <si>
    <t>Retendering of Onyx Contract</t>
  </si>
  <si>
    <t>Total Formula Grant</t>
  </si>
  <si>
    <t>Service Area Budgets</t>
  </si>
  <si>
    <t>Taxbase - Band D equivalents</t>
  </si>
  <si>
    <t>GLA % Increase</t>
  </si>
  <si>
    <t>Spend to Save Scheme</t>
  </si>
  <si>
    <t>Use of Balances to Fund Spend to Save Scheme</t>
  </si>
  <si>
    <t>General Contribution to/(from) Balances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</si>
</sst>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&quot;£&quot;#,##0.00"/>
    <numFmt numFmtId="171" formatCode="0.0%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19" applyNumberFormat="1" applyFont="1">
      <alignment/>
      <protection/>
    </xf>
    <xf numFmtId="164" fontId="1" fillId="0" borderId="0" xfId="19" applyNumberFormat="1" applyFont="1">
      <alignment/>
      <protection/>
    </xf>
    <xf numFmtId="164" fontId="1" fillId="0" borderId="0" xfId="19" applyNumberFormat="1" applyFont="1" applyBorder="1">
      <alignment/>
      <protection/>
    </xf>
    <xf numFmtId="164" fontId="1" fillId="0" borderId="1" xfId="19" applyNumberFormat="1" applyFont="1" applyBorder="1">
      <alignment/>
      <protection/>
    </xf>
    <xf numFmtId="164" fontId="2" fillId="0" borderId="0" xfId="19" applyNumberFormat="1" applyFont="1" applyBorder="1">
      <alignment/>
      <protection/>
    </xf>
    <xf numFmtId="40" fontId="1" fillId="0" borderId="0" xfId="19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19" applyNumberFormat="1" applyFont="1" applyAlignment="1">
      <alignment horizontal="left"/>
      <protection/>
    </xf>
    <xf numFmtId="40" fontId="2" fillId="0" borderId="0" xfId="19" applyNumberFormat="1" applyFont="1">
      <alignment/>
      <protection/>
    </xf>
    <xf numFmtId="40" fontId="2" fillId="0" borderId="0" xfId="19" applyNumberFormat="1" applyFont="1" applyAlignment="1">
      <alignment horizontal="right"/>
      <protection/>
    </xf>
    <xf numFmtId="40" fontId="1" fillId="0" borderId="0" xfId="19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19" applyNumberFormat="1" applyFont="1" applyAlignment="1">
      <alignment wrapText="1"/>
      <protection/>
    </xf>
    <xf numFmtId="164" fontId="2" fillId="0" borderId="0" xfId="19" applyNumberFormat="1" applyFont="1" applyAlignment="1">
      <alignment horizontal="left" wrapText="1"/>
      <protection/>
    </xf>
    <xf numFmtId="164" fontId="2" fillId="0" borderId="0" xfId="19" applyNumberFormat="1" applyFont="1" applyAlignment="1">
      <alignment horizontal="right" wrapText="1"/>
      <protection/>
    </xf>
    <xf numFmtId="164" fontId="2" fillId="0" borderId="0" xfId="19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19" applyNumberFormat="1" applyFont="1">
      <alignment/>
      <protection/>
    </xf>
    <xf numFmtId="164" fontId="2" fillId="0" borderId="2" xfId="0" applyNumberFormat="1" applyFont="1" applyBorder="1" applyAlignment="1">
      <alignment/>
    </xf>
    <xf numFmtId="164" fontId="2" fillId="0" borderId="1" xfId="19" applyNumberFormat="1" applyFont="1" applyBorder="1">
      <alignment/>
      <protection/>
    </xf>
    <xf numFmtId="164" fontId="1" fillId="0" borderId="0" xfId="19" applyNumberFormat="1" applyFont="1" applyAlignment="1">
      <alignment wrapText="1"/>
      <protection/>
    </xf>
    <xf numFmtId="164" fontId="2" fillId="0" borderId="3" xfId="19" applyNumberFormat="1" applyFont="1" applyBorder="1" applyAlignment="1">
      <alignment wrapText="1"/>
      <protection/>
    </xf>
    <xf numFmtId="164" fontId="2" fillId="0" borderId="3" xfId="19" applyNumberFormat="1" applyFont="1" applyBorder="1">
      <alignment/>
      <protection/>
    </xf>
    <xf numFmtId="164" fontId="1" fillId="0" borderId="3" xfId="19" applyNumberFormat="1" applyFont="1" applyBorder="1">
      <alignment/>
      <protection/>
    </xf>
    <xf numFmtId="170" fontId="2" fillId="0" borderId="0" xfId="19" applyNumberFormat="1" applyFont="1">
      <alignment/>
      <protection/>
    </xf>
    <xf numFmtId="171" fontId="2" fillId="0" borderId="0" xfId="19" applyNumberFormat="1" applyFont="1">
      <alignment/>
      <protection/>
    </xf>
    <xf numFmtId="164" fontId="2" fillId="0" borderId="3" xfId="19" applyNumberFormat="1" applyFont="1" applyBorder="1" applyAlignment="1">
      <alignment horizontal="right" wrapText="1"/>
      <protection/>
    </xf>
    <xf numFmtId="164" fontId="2" fillId="0" borderId="3" xfId="19" applyNumberFormat="1" applyFont="1" applyBorder="1" applyAlignment="1">
      <alignment horizontal="right"/>
      <protection/>
    </xf>
    <xf numFmtId="164" fontId="1" fillId="0" borderId="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ME0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4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46.57421875" style="24" customWidth="1"/>
    <col min="2" max="2" width="10.28125" style="1" hidden="1" customWidth="1"/>
    <col min="3" max="3" width="13.8515625" style="1" customWidth="1"/>
    <col min="4" max="4" width="13.28125" style="1" customWidth="1"/>
    <col min="5" max="5" width="12.7109375" style="1" hidden="1" customWidth="1"/>
    <col min="6" max="7" width="12.00390625" style="1" hidden="1" customWidth="1"/>
    <col min="8" max="16384" width="5.7109375" style="1" customWidth="1"/>
  </cols>
  <sheetData>
    <row r="3" spans="3:7" ht="15">
      <c r="C3" s="13" t="s">
        <v>0</v>
      </c>
      <c r="D3" s="13" t="s">
        <v>1</v>
      </c>
      <c r="E3" s="13" t="s">
        <v>2</v>
      </c>
      <c r="F3" s="14" t="s">
        <v>3</v>
      </c>
      <c r="G3" s="14" t="s">
        <v>28</v>
      </c>
    </row>
    <row r="4" spans="3:7" ht="15">
      <c r="C4" s="14" t="s">
        <v>4</v>
      </c>
      <c r="D4" s="14" t="s">
        <v>4</v>
      </c>
      <c r="E4" s="14" t="s">
        <v>4</v>
      </c>
      <c r="F4" s="14" t="s">
        <v>4</v>
      </c>
      <c r="G4" s="14" t="s">
        <v>4</v>
      </c>
    </row>
    <row r="5" spans="1:2" ht="15">
      <c r="A5" s="25" t="s">
        <v>34</v>
      </c>
      <c r="B5" s="15"/>
    </row>
    <row r="6" spans="1:7" ht="14.25">
      <c r="A6" s="24" t="s">
        <v>5</v>
      </c>
      <c r="C6" s="1">
        <v>24355</v>
      </c>
      <c r="D6" s="1">
        <v>24957</v>
      </c>
      <c r="E6" s="1">
        <v>24953</v>
      </c>
      <c r="F6" s="1">
        <v>24971</v>
      </c>
      <c r="G6" s="1">
        <v>24971</v>
      </c>
    </row>
    <row r="7" spans="1:7" ht="14.25">
      <c r="A7" s="24" t="s">
        <v>23</v>
      </c>
      <c r="C7" s="1">
        <v>21332</v>
      </c>
      <c r="D7" s="1">
        <v>22237</v>
      </c>
      <c r="E7" s="1">
        <v>22402</v>
      </c>
      <c r="F7" s="1">
        <v>22705</v>
      </c>
      <c r="G7" s="1">
        <v>23033</v>
      </c>
    </row>
    <row r="8" spans="1:7" ht="14.25">
      <c r="A8" s="24" t="s">
        <v>24</v>
      </c>
      <c r="C8" s="1">
        <v>130963</v>
      </c>
      <c r="D8" s="1">
        <v>141771</v>
      </c>
      <c r="E8" s="1">
        <v>153542</v>
      </c>
      <c r="F8" s="1">
        <v>164496</v>
      </c>
      <c r="G8" s="1">
        <v>174545</v>
      </c>
    </row>
    <row r="9" spans="1:7" ht="14.25">
      <c r="A9" s="24" t="s">
        <v>6</v>
      </c>
      <c r="C9" s="1">
        <v>32275</v>
      </c>
      <c r="D9" s="1">
        <f>34360+20</f>
        <v>34380</v>
      </c>
      <c r="E9" s="1">
        <v>35036</v>
      </c>
      <c r="F9" s="1">
        <v>35418</v>
      </c>
      <c r="G9" s="1">
        <v>35872</v>
      </c>
    </row>
    <row r="10" spans="1:7" ht="14.25">
      <c r="A10" s="24" t="s">
        <v>7</v>
      </c>
      <c r="C10" s="1">
        <v>13584</v>
      </c>
      <c r="D10" s="1">
        <v>13973</v>
      </c>
      <c r="E10" s="1">
        <v>13727</v>
      </c>
      <c r="F10" s="1">
        <v>13564</v>
      </c>
      <c r="G10" s="1">
        <v>13412</v>
      </c>
    </row>
    <row r="11" spans="1:7" ht="14.25">
      <c r="A11" s="24" t="s">
        <v>8</v>
      </c>
      <c r="C11" s="1">
        <v>85568</v>
      </c>
      <c r="D11" s="1">
        <v>90946</v>
      </c>
      <c r="E11" s="1">
        <v>91551</v>
      </c>
      <c r="F11" s="1">
        <v>92360</v>
      </c>
      <c r="G11" s="1">
        <v>93232</v>
      </c>
    </row>
    <row r="12" spans="3:7" ht="15">
      <c r="C12" s="3">
        <f>SUM(C6:C11)</f>
        <v>308077</v>
      </c>
      <c r="D12" s="3">
        <f>SUM(D6:D11)</f>
        <v>328264</v>
      </c>
      <c r="E12" s="2">
        <f>SUM(E6:E11)</f>
        <v>341211</v>
      </c>
      <c r="F12" s="2">
        <f>SUM(F6:F11)</f>
        <v>353514</v>
      </c>
      <c r="G12" s="2">
        <f>SUM(G6:G11)</f>
        <v>365065</v>
      </c>
    </row>
    <row r="13" spans="1:2" ht="15">
      <c r="A13" s="25" t="s">
        <v>9</v>
      </c>
      <c r="B13" s="15"/>
    </row>
    <row r="14" spans="1:7" ht="14.25">
      <c r="A14" s="24" t="s">
        <v>10</v>
      </c>
      <c r="C14" s="1">
        <v>37463</v>
      </c>
      <c r="D14" s="1">
        <v>36656</v>
      </c>
      <c r="E14" s="1">
        <v>45833</v>
      </c>
      <c r="F14" s="1">
        <v>52331</v>
      </c>
      <c r="G14" s="1">
        <v>59231</v>
      </c>
    </row>
    <row r="15" spans="1:7" ht="14.25">
      <c r="A15" s="24" t="s">
        <v>29</v>
      </c>
      <c r="C15" s="1">
        <v>0</v>
      </c>
      <c r="D15" s="1">
        <v>449</v>
      </c>
      <c r="E15" s="1">
        <v>7000</v>
      </c>
      <c r="F15" s="1">
        <v>14000</v>
      </c>
      <c r="G15" s="1">
        <v>21000</v>
      </c>
    </row>
    <row r="16" spans="1:7" ht="14.25">
      <c r="A16" s="24" t="s">
        <v>22</v>
      </c>
      <c r="C16" s="1">
        <v>0</v>
      </c>
      <c r="D16" s="1">
        <v>500</v>
      </c>
      <c r="E16" s="1">
        <v>1500</v>
      </c>
      <c r="F16" s="1">
        <v>1500</v>
      </c>
      <c r="G16" s="1">
        <v>1500</v>
      </c>
    </row>
    <row r="17" spans="1:4" ht="14.25">
      <c r="A17" s="24" t="s">
        <v>30</v>
      </c>
      <c r="C17" s="1">
        <v>0</v>
      </c>
      <c r="D17" s="1">
        <v>1060</v>
      </c>
    </row>
    <row r="18" spans="1:4" ht="14.25">
      <c r="A18" s="24" t="s">
        <v>25</v>
      </c>
      <c r="C18" s="1">
        <v>0</v>
      </c>
      <c r="D18" s="1">
        <v>211</v>
      </c>
    </row>
    <row r="19" spans="1:4" ht="14.25">
      <c r="A19" s="24" t="s">
        <v>31</v>
      </c>
      <c r="C19" s="1">
        <v>0</v>
      </c>
      <c r="D19" s="1">
        <v>79</v>
      </c>
    </row>
    <row r="20" spans="1:4" ht="14.25">
      <c r="A20" s="24" t="s">
        <v>32</v>
      </c>
      <c r="C20" s="31">
        <v>0</v>
      </c>
      <c r="D20" s="1">
        <v>80</v>
      </c>
    </row>
    <row r="21" spans="1:6" ht="14.25">
      <c r="A21" s="24" t="s">
        <v>21</v>
      </c>
      <c r="C21" s="1">
        <v>-350</v>
      </c>
      <c r="D21" s="1">
        <v>0</v>
      </c>
      <c r="E21" s="1">
        <v>0</v>
      </c>
      <c r="F21" s="1">
        <v>0</v>
      </c>
    </row>
    <row r="22" spans="1:4" ht="14.25">
      <c r="A22" s="24" t="s">
        <v>37</v>
      </c>
      <c r="C22" s="1">
        <v>0</v>
      </c>
      <c r="D22" s="1">
        <v>250</v>
      </c>
    </row>
    <row r="23" spans="1:4" ht="17.25" customHeight="1">
      <c r="A23" s="24" t="s">
        <v>38</v>
      </c>
      <c r="C23" s="1">
        <v>0</v>
      </c>
      <c r="D23" s="1">
        <v>-250</v>
      </c>
    </row>
    <row r="24" spans="1:4" ht="14.25">
      <c r="A24" s="24" t="s">
        <v>39</v>
      </c>
      <c r="C24" s="1">
        <v>2225</v>
      </c>
      <c r="D24" s="1">
        <v>-65</v>
      </c>
    </row>
    <row r="25" spans="1:7" ht="15">
      <c r="A25" s="25"/>
      <c r="B25" s="15"/>
      <c r="C25" s="3">
        <f>SUM(C14:C24)</f>
        <v>39338</v>
      </c>
      <c r="D25" s="3">
        <f>SUM(D14:D24)</f>
        <v>38970</v>
      </c>
      <c r="E25" s="3">
        <f>SUM(E14:E21)</f>
        <v>54333</v>
      </c>
      <c r="F25" s="3">
        <f>SUM(F14:F21)</f>
        <v>67831</v>
      </c>
      <c r="G25" s="3">
        <f>SUM(G14:G21)</f>
        <v>81731</v>
      </c>
    </row>
    <row r="26" spans="1:6" ht="15">
      <c r="A26" s="25"/>
      <c r="B26" s="15"/>
      <c r="C26" s="4"/>
      <c r="D26" s="4"/>
      <c r="E26" s="4"/>
      <c r="F26" s="6"/>
    </row>
    <row r="27" spans="1:7" ht="15.75" thickBot="1">
      <c r="A27" s="25" t="s">
        <v>11</v>
      </c>
      <c r="B27" s="15"/>
      <c r="C27" s="33">
        <f>C12+C25</f>
        <v>347415</v>
      </c>
      <c r="D27" s="33">
        <f>D12+D25</f>
        <v>367234</v>
      </c>
      <c r="E27" s="5">
        <f>E12+E25</f>
        <v>395544</v>
      </c>
      <c r="F27" s="5">
        <f>F12+F25</f>
        <v>421345</v>
      </c>
      <c r="G27" s="5">
        <f>G12+G25</f>
        <v>446796</v>
      </c>
    </row>
    <row r="28" spans="1:5" ht="15.75" thickTop="1">
      <c r="A28" s="25"/>
      <c r="B28" s="15"/>
      <c r="C28" s="6"/>
      <c r="D28" s="6"/>
      <c r="E28" s="6"/>
    </row>
    <row r="29" spans="1:10" ht="15">
      <c r="A29" s="26" t="s">
        <v>12</v>
      </c>
      <c r="B29" s="7"/>
      <c r="C29" s="9"/>
      <c r="D29" s="6"/>
      <c r="E29" s="6"/>
      <c r="F29" s="6"/>
      <c r="G29" s="6"/>
      <c r="H29" s="6"/>
      <c r="I29" s="6"/>
      <c r="J29" s="6"/>
    </row>
    <row r="30" spans="1:10" ht="15">
      <c r="A30" s="35" t="s">
        <v>13</v>
      </c>
      <c r="B30" s="7"/>
      <c r="C30" s="9">
        <v>189131</v>
      </c>
      <c r="D30" s="9">
        <v>192853</v>
      </c>
      <c r="E30" s="9"/>
      <c r="F30" s="6"/>
      <c r="G30" s="6"/>
      <c r="H30" s="6"/>
      <c r="I30" s="6"/>
      <c r="J30" s="6"/>
    </row>
    <row r="31" spans="1:10" ht="15">
      <c r="A31" s="35" t="s">
        <v>14</v>
      </c>
      <c r="B31" s="7"/>
      <c r="C31" s="9">
        <v>76108</v>
      </c>
      <c r="D31" s="6">
        <v>89231</v>
      </c>
      <c r="E31" s="6"/>
      <c r="F31" s="6"/>
      <c r="G31" s="6"/>
      <c r="H31" s="6"/>
      <c r="I31" s="6"/>
      <c r="J31" s="6"/>
    </row>
    <row r="32" spans="1:10" ht="15">
      <c r="A32" s="26" t="s">
        <v>33</v>
      </c>
      <c r="B32" s="7"/>
      <c r="C32" s="34">
        <f>SUM(C30:C31)</f>
        <v>265239</v>
      </c>
      <c r="D32" s="34">
        <f>SUM(D30:D31)</f>
        <v>282084</v>
      </c>
      <c r="E32" s="10">
        <v>297214</v>
      </c>
      <c r="F32" s="10">
        <v>311760</v>
      </c>
      <c r="G32" s="2">
        <v>325491</v>
      </c>
      <c r="H32" s="6"/>
      <c r="I32" s="6"/>
      <c r="J32" s="6"/>
    </row>
    <row r="33" spans="1:10" ht="15">
      <c r="A33" s="26"/>
      <c r="B33" s="7"/>
      <c r="C33" s="9"/>
      <c r="D33" s="4"/>
      <c r="E33" s="4"/>
      <c r="F33" s="6"/>
      <c r="G33" s="6"/>
      <c r="H33" s="6"/>
      <c r="I33" s="6"/>
      <c r="J33" s="6"/>
    </row>
    <row r="34" spans="1:10" ht="15">
      <c r="A34" s="35" t="s">
        <v>15</v>
      </c>
      <c r="B34" s="7"/>
      <c r="C34" s="9">
        <v>1187</v>
      </c>
      <c r="D34" s="9">
        <v>1183</v>
      </c>
      <c r="E34" s="9">
        <v>1183</v>
      </c>
      <c r="F34" s="9">
        <v>1183</v>
      </c>
      <c r="G34" s="9">
        <v>1183</v>
      </c>
      <c r="H34" s="6"/>
      <c r="I34" s="6"/>
      <c r="J34" s="6"/>
    </row>
    <row r="35" spans="1:10" ht="15">
      <c r="A35" s="26"/>
      <c r="B35" s="7"/>
      <c r="C35" s="9"/>
      <c r="D35" s="6"/>
      <c r="E35" s="6"/>
      <c r="F35" s="6"/>
      <c r="G35" s="6"/>
      <c r="H35" s="6"/>
      <c r="I35" s="6"/>
      <c r="J35" s="6"/>
    </row>
    <row r="36" spans="1:10" ht="15" customHeight="1">
      <c r="A36" s="26" t="s">
        <v>16</v>
      </c>
      <c r="B36" s="7"/>
      <c r="C36" s="34">
        <f>C27-C32+C34</f>
        <v>83363</v>
      </c>
      <c r="D36" s="34">
        <f>D27-D32+D34</f>
        <v>86333</v>
      </c>
      <c r="E36" s="10">
        <f>E27-E32+E34</f>
        <v>99513</v>
      </c>
      <c r="F36" s="10">
        <f>F27-F32+F34</f>
        <v>110768</v>
      </c>
      <c r="G36" s="10">
        <f>G27-G32+G34</f>
        <v>122488</v>
      </c>
      <c r="H36" s="6"/>
      <c r="I36" s="6"/>
      <c r="J36" s="6"/>
    </row>
    <row r="37" spans="1:10" ht="15.75" thickBot="1">
      <c r="A37" s="36"/>
      <c r="B37" s="37"/>
      <c r="C37" s="37"/>
      <c r="D37" s="37"/>
      <c r="E37" s="9"/>
      <c r="F37" s="9"/>
      <c r="G37" s="9"/>
      <c r="H37" s="6"/>
      <c r="I37" s="6"/>
      <c r="J37" s="6"/>
    </row>
    <row r="38" spans="1:10" ht="15.75" thickTop="1">
      <c r="A38" s="26"/>
      <c r="B38" s="7"/>
      <c r="C38" s="8"/>
      <c r="D38" s="4"/>
      <c r="E38" s="4"/>
      <c r="F38" s="6"/>
      <c r="G38" s="6"/>
      <c r="H38" s="6"/>
      <c r="I38" s="6"/>
      <c r="J38" s="6"/>
    </row>
    <row r="39" spans="1:10" ht="15">
      <c r="A39" s="26" t="s">
        <v>26</v>
      </c>
      <c r="B39" s="10">
        <f>(224.4*B42)/1000</f>
        <v>20363.8512</v>
      </c>
      <c r="C39" s="34">
        <v>22358</v>
      </c>
      <c r="D39" s="34">
        <v>23649</v>
      </c>
      <c r="E39" s="10">
        <v>27664</v>
      </c>
      <c r="F39" s="10">
        <v>31814</v>
      </c>
      <c r="G39" s="2">
        <v>36586</v>
      </c>
      <c r="H39" s="6"/>
      <c r="I39" s="6"/>
      <c r="J39" s="6"/>
    </row>
    <row r="40" spans="1:10" ht="15.75" thickBot="1">
      <c r="A40" s="36"/>
      <c r="B40" s="38"/>
      <c r="C40" s="37"/>
      <c r="D40" s="37"/>
      <c r="E40" s="9"/>
      <c r="F40" s="9"/>
      <c r="G40" s="6"/>
      <c r="H40" s="6"/>
      <c r="I40" s="6"/>
      <c r="J40" s="6"/>
    </row>
    <row r="41" spans="1:10" ht="15.75" thickTop="1">
      <c r="A41" s="26"/>
      <c r="B41" s="7"/>
      <c r="C41" s="8"/>
      <c r="D41" s="6"/>
      <c r="E41" s="6"/>
      <c r="F41" s="6"/>
      <c r="G41" s="6"/>
      <c r="H41" s="6"/>
      <c r="I41" s="6"/>
      <c r="J41" s="6"/>
    </row>
    <row r="42" spans="1:10" ht="14.25">
      <c r="A42" s="35" t="s">
        <v>35</v>
      </c>
      <c r="B42" s="8">
        <v>90748</v>
      </c>
      <c r="C42" s="8">
        <v>92643</v>
      </c>
      <c r="D42" s="6">
        <v>92879</v>
      </c>
      <c r="E42" s="6">
        <f>D42</f>
        <v>92879</v>
      </c>
      <c r="F42" s="6">
        <f>E42</f>
        <v>92879</v>
      </c>
      <c r="G42" s="6">
        <f>F42</f>
        <v>92879</v>
      </c>
      <c r="H42" s="6"/>
      <c r="I42" s="6"/>
      <c r="J42" s="6"/>
    </row>
    <row r="43" spans="1:10" ht="15">
      <c r="A43" s="26"/>
      <c r="B43" s="7"/>
      <c r="C43" s="8"/>
      <c r="D43" s="6"/>
      <c r="E43" s="6"/>
      <c r="F43" s="6"/>
      <c r="G43" s="6"/>
      <c r="H43" s="6"/>
      <c r="I43" s="6"/>
      <c r="J43" s="6"/>
    </row>
    <row r="44" spans="1:10" ht="15">
      <c r="A44" s="26" t="s">
        <v>17</v>
      </c>
      <c r="B44" s="12">
        <v>850.65</v>
      </c>
      <c r="C44" s="39">
        <f>ROUND(C36/(C42/1000),2)</f>
        <v>899.83</v>
      </c>
      <c r="D44" s="39">
        <f>ROUND(D36/(D42/1000),2)</f>
        <v>929.52</v>
      </c>
      <c r="E44" s="12">
        <f>ROUND(E36/(E42/1000),2)</f>
        <v>1071.43</v>
      </c>
      <c r="F44" s="12">
        <f>ROUND(F36/(F42/1000),2)</f>
        <v>1192.61</v>
      </c>
      <c r="G44" s="12">
        <f>ROUND(G36/(G42/1000),2)</f>
        <v>1318.79</v>
      </c>
      <c r="H44" s="6"/>
      <c r="I44" s="6"/>
      <c r="J44" s="6"/>
    </row>
    <row r="45" spans="1:10" ht="15">
      <c r="A45" s="27" t="s">
        <v>18</v>
      </c>
      <c r="B45" s="18"/>
      <c r="C45" s="40">
        <f>(C44-B44)/(B44)</f>
        <v>0.05781461235525782</v>
      </c>
      <c r="D45" s="40">
        <f>(D44-C44)/(C44)</f>
        <v>0.032995121300690065</v>
      </c>
      <c r="E45" s="32">
        <f>(E44-D44)/(D44/100)</f>
        <v>15.267019536965325</v>
      </c>
      <c r="F45" s="32">
        <f>(F44-E44)/(E44/100)</f>
        <v>11.310118253175645</v>
      </c>
      <c r="G45" s="32">
        <f>(G44-F44)/(F44/100)</f>
        <v>10.5801561281559</v>
      </c>
      <c r="H45" s="6"/>
      <c r="I45" s="6"/>
      <c r="J45" s="6"/>
    </row>
    <row r="46" spans="1:10" ht="15">
      <c r="A46" s="28"/>
      <c r="B46" s="20"/>
      <c r="C46" s="21"/>
      <c r="D46" s="22"/>
      <c r="E46" s="22"/>
      <c r="F46" s="23"/>
      <c r="G46" s="6"/>
      <c r="H46" s="6"/>
      <c r="I46" s="6"/>
      <c r="J46" s="6"/>
    </row>
    <row r="47" spans="1:10" ht="15">
      <c r="A47" s="26" t="s">
        <v>27</v>
      </c>
      <c r="B47" s="19">
        <f>ROUND(B39/(B42/1000),2)</f>
        <v>224.4</v>
      </c>
      <c r="C47" s="39">
        <v>241.33</v>
      </c>
      <c r="D47" s="39">
        <v>254.62</v>
      </c>
      <c r="E47" s="19">
        <f>E39/E42*1000</f>
        <v>297.84989071803096</v>
      </c>
      <c r="F47" s="19">
        <f>F39/F42*1000</f>
        <v>342.5316810043175</v>
      </c>
      <c r="G47" s="19">
        <f>G39/G42*1000</f>
        <v>393.91035648531965</v>
      </c>
      <c r="H47" s="6"/>
      <c r="I47" s="6"/>
      <c r="J47" s="6"/>
    </row>
    <row r="48" spans="1:10" ht="15">
      <c r="A48" s="27" t="s">
        <v>36</v>
      </c>
      <c r="B48" s="18"/>
      <c r="C48" s="40">
        <f>(C47-B47)/(B47)</f>
        <v>0.075445632798574</v>
      </c>
      <c r="D48" s="40">
        <f>(D47-C47)/(C47)</f>
        <v>0.05506982140637298</v>
      </c>
      <c r="E48" s="19"/>
      <c r="F48" s="19"/>
      <c r="G48" s="19"/>
      <c r="H48" s="6"/>
      <c r="I48" s="6"/>
      <c r="J48" s="6"/>
    </row>
    <row r="49" spans="1:10" ht="15">
      <c r="A49" s="26"/>
      <c r="B49" s="19"/>
      <c r="C49" s="19"/>
      <c r="D49" s="19"/>
      <c r="E49" s="19"/>
      <c r="F49" s="19"/>
      <c r="G49" s="19"/>
      <c r="H49" s="6"/>
      <c r="I49" s="6"/>
      <c r="J49" s="6"/>
    </row>
    <row r="50" spans="1:10" ht="15">
      <c r="A50" s="26" t="s">
        <v>19</v>
      </c>
      <c r="B50" s="19">
        <f aca="true" t="shared" si="0" ref="B50:G50">B44+B47</f>
        <v>1075.05</v>
      </c>
      <c r="C50" s="39">
        <f t="shared" si="0"/>
        <v>1141.16</v>
      </c>
      <c r="D50" s="39">
        <f t="shared" si="0"/>
        <v>1184.1399999999999</v>
      </c>
      <c r="E50" s="19">
        <f t="shared" si="0"/>
        <v>1369.279890718031</v>
      </c>
      <c r="F50" s="19">
        <f t="shared" si="0"/>
        <v>1535.1416810043174</v>
      </c>
      <c r="G50" s="19">
        <f t="shared" si="0"/>
        <v>1712.7003564853196</v>
      </c>
      <c r="H50" s="6"/>
      <c r="I50" s="6"/>
      <c r="J50" s="6"/>
    </row>
    <row r="51" spans="1:10" ht="15">
      <c r="A51" s="27" t="s">
        <v>20</v>
      </c>
      <c r="B51" s="18"/>
      <c r="C51" s="40">
        <f>(C50-B50)/(B50)</f>
        <v>0.06149481419468874</v>
      </c>
      <c r="D51" s="40">
        <f>(D50-C50)/(C50)</f>
        <v>0.037663430193837666</v>
      </c>
      <c r="E51" s="32">
        <f>(E50-D50)/(D50/100)</f>
        <v>15.634966365297283</v>
      </c>
      <c r="F51" s="32">
        <f>(F50-E50)/(E50/100)</f>
        <v>12.113066978535029</v>
      </c>
      <c r="G51" s="32">
        <f>(G50-F50)/(F50/100)</f>
        <v>11.566272851430892</v>
      </c>
      <c r="H51" s="6"/>
      <c r="I51" s="6"/>
      <c r="J51" s="6"/>
    </row>
    <row r="52" spans="1:10" ht="15.75" thickBot="1">
      <c r="A52" s="41"/>
      <c r="B52" s="42"/>
      <c r="C52" s="38"/>
      <c r="D52" s="43"/>
      <c r="E52" s="6"/>
      <c r="F52" s="6"/>
      <c r="G52" s="6"/>
      <c r="H52" s="6"/>
      <c r="I52" s="6"/>
      <c r="J52" s="6"/>
    </row>
    <row r="53" spans="1:10" ht="15.75" thickTop="1">
      <c r="A53" s="29"/>
      <c r="B53" s="11"/>
      <c r="C53" s="9"/>
      <c r="D53" s="6"/>
      <c r="E53" s="6"/>
      <c r="F53" s="6"/>
      <c r="G53" s="6"/>
      <c r="H53" s="6"/>
      <c r="I53" s="6"/>
      <c r="J53" s="6"/>
    </row>
    <row r="54" spans="1:10" ht="14.25">
      <c r="A54" s="30"/>
      <c r="B54" s="6"/>
      <c r="C54" s="16"/>
      <c r="D54" s="16"/>
      <c r="E54" s="16"/>
      <c r="F54" s="6"/>
      <c r="G54" s="6"/>
      <c r="H54" s="6"/>
      <c r="I54" s="6"/>
      <c r="J54" s="6"/>
    </row>
    <row r="55" spans="1:10" ht="14.25">
      <c r="A55" s="30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0"/>
      <c r="B56" s="6"/>
      <c r="C56" s="17"/>
      <c r="D56" s="17"/>
      <c r="E56" s="17"/>
      <c r="F56" s="6"/>
      <c r="G56" s="6"/>
      <c r="H56" s="6"/>
      <c r="I56" s="6"/>
      <c r="J56" s="6"/>
    </row>
    <row r="57" spans="1:10" ht="14.25">
      <c r="A57" s="30"/>
      <c r="B57" s="6"/>
      <c r="C57" s="17"/>
      <c r="D57" s="17"/>
      <c r="E57" s="17"/>
      <c r="F57" s="6"/>
      <c r="G57" s="6"/>
      <c r="H57" s="6"/>
      <c r="I57" s="6"/>
      <c r="J57" s="6"/>
    </row>
    <row r="58" spans="1:10" ht="14.25">
      <c r="A58" s="30"/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30"/>
      <c r="B59" s="6"/>
      <c r="C59" s="17"/>
      <c r="D59" s="17"/>
      <c r="E59" s="17"/>
      <c r="F59" s="6"/>
      <c r="G59" s="6"/>
      <c r="H59" s="6"/>
      <c r="I59" s="6"/>
      <c r="J59" s="6"/>
    </row>
    <row r="60" spans="1:10" ht="14.25">
      <c r="A60" s="30"/>
      <c r="B60" s="6"/>
      <c r="C60" s="17"/>
      <c r="D60" s="17"/>
      <c r="E60" s="17"/>
      <c r="F60" s="6"/>
      <c r="G60" s="6"/>
      <c r="H60" s="6"/>
      <c r="I60" s="6"/>
      <c r="J60" s="6"/>
    </row>
    <row r="61" spans="1:10" ht="14.25">
      <c r="A61" s="30"/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30"/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30"/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30"/>
      <c r="B64" s="6"/>
      <c r="C64" s="6"/>
      <c r="D64" s="6"/>
      <c r="E64" s="6"/>
      <c r="F64" s="6"/>
      <c r="G64" s="6"/>
      <c r="H64" s="6"/>
      <c r="I64" s="6"/>
      <c r="J64" s="6"/>
    </row>
  </sheetData>
  <printOptions horizontalCentered="1"/>
  <pageMargins left="0.7480314960629921" right="0.7480314960629921" top="1.1811023622047245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&amp;C&amp;"Arial,Bold"&amp;12
2005/2006 REVENUE BUDGET
&amp;R&amp;"Arial,Bold"Appendix B</oddHeader>
    <oddFooter>&amp;L&amp;8PS\BUDGETS\2005-06\
&amp;F&amp;R&amp;9 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" sqref="H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Supervisor</cp:lastModifiedBy>
  <cp:lastPrinted>2005-02-09T11:07:28Z</cp:lastPrinted>
  <dcterms:created xsi:type="dcterms:W3CDTF">2003-07-09T08:46:42Z</dcterms:created>
  <dcterms:modified xsi:type="dcterms:W3CDTF">2005-02-17T13:32:57Z</dcterms:modified>
  <cp:category/>
  <cp:version/>
  <cp:contentType/>
  <cp:contentStatus/>
</cp:coreProperties>
</file>