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<sst xmlns="http://schemas.openxmlformats.org/spreadsheetml/2006/main" count="101" uniqueCount="61">
  <si>
    <t>Programme detail</t>
  </si>
  <si>
    <t>November</t>
  </si>
  <si>
    <t>£m</t>
  </si>
  <si>
    <t>Variance</t>
  </si>
  <si>
    <t>Total resources</t>
  </si>
  <si>
    <t>Service area expenditure:</t>
  </si>
  <si>
    <t>Education, Arts and Libraries</t>
  </si>
  <si>
    <t>Environment</t>
  </si>
  <si>
    <t>Social Services</t>
  </si>
  <si>
    <t>Housing – General Fund</t>
  </si>
  <si>
    <t>Corporate Services</t>
  </si>
  <si>
    <t>Total service expenditure</t>
  </si>
  <si>
    <t>Central items</t>
  </si>
  <si>
    <t>Retentions</t>
  </si>
  <si>
    <t>Provisions for liabilities</t>
  </si>
  <si>
    <t>Grange Road acquisition c/fwd</t>
  </si>
  <si>
    <t>Deferred purchase</t>
  </si>
  <si>
    <t>Surestart</t>
  </si>
  <si>
    <t>Elm Road car park lease c/Fwd</t>
  </si>
  <si>
    <t>Property leases (slippage)</t>
  </si>
  <si>
    <t>Estate Access Corridor</t>
  </si>
  <si>
    <t>Total central items</t>
  </si>
  <si>
    <t>Overall total expenditure</t>
  </si>
  <si>
    <t>(Surplus)/deficit</t>
  </si>
  <si>
    <t>Supported Borrowing - General Fund:</t>
  </si>
  <si>
    <t>Central Government - SCE (R)</t>
  </si>
  <si>
    <t>Central Government - SCE (C)</t>
  </si>
  <si>
    <t>Devolved Formula Capital</t>
  </si>
  <si>
    <t>Environment Grant Income</t>
  </si>
  <si>
    <t xml:space="preserve">Disabled Facilities Grant </t>
  </si>
  <si>
    <t>Stadium Access Corridor Funding (SRB/LDA/S106)</t>
  </si>
  <si>
    <t>Capital Receipts in Year - Right to Buy Properties</t>
  </si>
  <si>
    <t xml:space="preserve">                                      Former LRB/Ex-GLC Properties</t>
  </si>
  <si>
    <t xml:space="preserve">                                      Corporate Property Disposals</t>
  </si>
  <si>
    <t>Capital Funding Account</t>
  </si>
  <si>
    <t>S106 Funding</t>
  </si>
  <si>
    <t xml:space="preserve">Local Authority Social Housing Grant Transitional Grant </t>
  </si>
  <si>
    <t>2004/05 Capital Programme (Surplus)/Deficit Carry Fwd</t>
  </si>
  <si>
    <t>Revenue Contributions to Capital Outlay</t>
  </si>
  <si>
    <t>Agreed Unsupported Borrowing - General Fund</t>
  </si>
  <si>
    <t>Unsupported Borrowing (Self Funded Schemes)</t>
  </si>
  <si>
    <t>RESOURCES:</t>
  </si>
  <si>
    <t>Programme Details</t>
  </si>
  <si>
    <t>RESOURCES</t>
  </si>
  <si>
    <t>Supported Borrowing - Housing Revenue Account:</t>
  </si>
  <si>
    <t>ALMO Round 2 - Year 3</t>
  </si>
  <si>
    <t>Total Resources</t>
  </si>
  <si>
    <t>EXPENDITURE:</t>
  </si>
  <si>
    <t>Housing Revenue Account</t>
  </si>
  <si>
    <t>ALMO</t>
  </si>
  <si>
    <t>Total Expenditure</t>
  </si>
  <si>
    <t>(Surplus)/Deficit</t>
  </si>
  <si>
    <t>General Fund</t>
  </si>
  <si>
    <t>2004/05</t>
  </si>
  <si>
    <t>Forecast</t>
  </si>
  <si>
    <t>Outturn</t>
  </si>
  <si>
    <t xml:space="preserve">Current </t>
  </si>
  <si>
    <t>Summary of Position</t>
  </si>
  <si>
    <t>Surplus carried forward</t>
  </si>
  <si>
    <t>Deficit (to be funded)</t>
  </si>
  <si>
    <t>2004/2005 FORECAST OUTTURN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</si>
</sst>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#,##0;[Red]\(#,##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1" fillId="0" borderId="1" xfId="0" applyNumberFormat="1" applyFont="1" applyBorder="1" applyAlignment="1">
      <alignment horizontal="center" vertical="top" wrapText="1"/>
    </xf>
    <xf numFmtId="168" fontId="1" fillId="0" borderId="2" xfId="0" applyNumberFormat="1" applyFont="1" applyBorder="1" applyAlignment="1">
      <alignment horizontal="center" vertical="top" wrapText="1"/>
    </xf>
    <xf numFmtId="168" fontId="0" fillId="0" borderId="2" xfId="0" applyNumberFormat="1" applyBorder="1" applyAlignment="1">
      <alignment horizontal="center" vertical="top" wrapText="1"/>
    </xf>
    <xf numFmtId="168" fontId="1" fillId="0" borderId="2" xfId="0" applyNumberFormat="1" applyFont="1" applyBorder="1" applyAlignment="1">
      <alignment vertical="top" wrapText="1"/>
    </xf>
    <xf numFmtId="169" fontId="0" fillId="0" borderId="2" xfId="0" applyNumberFormat="1" applyFont="1" applyBorder="1" applyAlignment="1">
      <alignment horizontal="right" vertical="top" wrapText="1"/>
    </xf>
    <xf numFmtId="169" fontId="1" fillId="0" borderId="3" xfId="0" applyNumberFormat="1" applyFont="1" applyBorder="1" applyAlignment="1">
      <alignment horizontal="right" vertical="top" wrapText="1"/>
    </xf>
    <xf numFmtId="168" fontId="0" fillId="0" borderId="4" xfId="0" applyNumberFormat="1" applyBorder="1" applyAlignment="1">
      <alignment vertical="top" wrapText="1"/>
    </xf>
    <xf numFmtId="168" fontId="1" fillId="0" borderId="5" xfId="0" applyNumberFormat="1" applyFont="1" applyBorder="1" applyAlignment="1">
      <alignment vertical="top" wrapText="1"/>
    </xf>
    <xf numFmtId="168" fontId="0" fillId="0" borderId="5" xfId="0" applyNumberFormat="1" applyBorder="1" applyAlignment="1">
      <alignment vertical="top" wrapText="1"/>
    </xf>
    <xf numFmtId="168" fontId="0" fillId="0" borderId="5" xfId="0" applyNumberFormat="1" applyFont="1" applyBorder="1" applyAlignment="1">
      <alignment horizontal="left" vertical="top" wrapText="1"/>
    </xf>
    <xf numFmtId="168" fontId="1" fillId="0" borderId="5" xfId="0" applyNumberFormat="1" applyFont="1" applyBorder="1" applyAlignment="1">
      <alignment horizontal="left" vertical="top" wrapText="1"/>
    </xf>
    <xf numFmtId="168" fontId="1" fillId="0" borderId="6" xfId="0" applyNumberFormat="1" applyFont="1" applyBorder="1" applyAlignment="1">
      <alignment horizontal="right" vertical="top" wrapText="1"/>
    </xf>
    <xf numFmtId="168" fontId="1" fillId="0" borderId="7" xfId="0" applyNumberFormat="1" applyFont="1" applyBorder="1" applyAlignment="1">
      <alignment horizontal="center" vertical="top" wrapText="1"/>
    </xf>
    <xf numFmtId="168" fontId="0" fillId="0" borderId="7" xfId="0" applyNumberFormat="1" applyFont="1" applyBorder="1" applyAlignment="1">
      <alignment vertical="top" wrapText="1"/>
    </xf>
    <xf numFmtId="169" fontId="0" fillId="0" borderId="7" xfId="0" applyNumberFormat="1" applyFont="1" applyBorder="1" applyAlignment="1">
      <alignment horizontal="right" vertical="top" wrapText="1"/>
    </xf>
    <xf numFmtId="169" fontId="1" fillId="0" borderId="8" xfId="0" applyNumberFormat="1" applyFont="1" applyBorder="1" applyAlignment="1">
      <alignment horizontal="right" vertical="top" wrapText="1"/>
    </xf>
    <xf numFmtId="168" fontId="0" fillId="0" borderId="9" xfId="0" applyNumberFormat="1" applyBorder="1" applyAlignment="1">
      <alignment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1" fillId="0" borderId="11" xfId="0" applyNumberFormat="1" applyFont="1" applyBorder="1" applyAlignment="1">
      <alignment horizontal="center" vertical="top" wrapText="1"/>
    </xf>
    <xf numFmtId="169" fontId="0" fillId="0" borderId="10" xfId="0" applyNumberFormat="1" applyFont="1" applyBorder="1" applyAlignment="1">
      <alignment horizontal="right" vertical="top" wrapText="1"/>
    </xf>
    <xf numFmtId="169" fontId="0" fillId="0" borderId="11" xfId="0" applyNumberFormat="1" applyFont="1" applyBorder="1" applyAlignment="1">
      <alignment horizontal="right" vertical="top" wrapText="1"/>
    </xf>
    <xf numFmtId="168" fontId="1" fillId="0" borderId="9" xfId="0" applyNumberFormat="1" applyFont="1" applyBorder="1" applyAlignment="1">
      <alignment horizontal="right" vertical="top" wrapText="1"/>
    </xf>
    <xf numFmtId="169" fontId="1" fillId="0" borderId="10" xfId="0" applyNumberFormat="1" applyFont="1" applyBorder="1" applyAlignment="1">
      <alignment horizontal="right" vertical="top" wrapText="1"/>
    </xf>
    <xf numFmtId="169" fontId="1" fillId="0" borderId="11" xfId="0" applyNumberFormat="1" applyFont="1" applyBorder="1" applyAlignment="1">
      <alignment horizontal="right" vertical="top" wrapText="1"/>
    </xf>
    <xf numFmtId="168" fontId="1" fillId="0" borderId="12" xfId="0" applyNumberFormat="1" applyFont="1" applyBorder="1" applyAlignment="1">
      <alignment horizontal="right" vertical="top" wrapText="1"/>
    </xf>
    <xf numFmtId="169" fontId="1" fillId="0" borderId="13" xfId="0" applyNumberFormat="1" applyFont="1" applyBorder="1" applyAlignment="1">
      <alignment horizontal="right" vertical="top" wrapText="1"/>
    </xf>
    <xf numFmtId="169" fontId="1" fillId="0" borderId="14" xfId="0" applyNumberFormat="1" applyFont="1" applyBorder="1" applyAlignment="1">
      <alignment horizontal="right" vertical="top" wrapText="1"/>
    </xf>
    <xf numFmtId="169" fontId="1" fillId="0" borderId="5" xfId="0" applyNumberFormat="1" applyFont="1" applyBorder="1" applyAlignment="1">
      <alignment horizontal="left"/>
    </xf>
    <xf numFmtId="169" fontId="0" fillId="0" borderId="5" xfId="0" applyNumberFormat="1" applyFont="1" applyBorder="1" applyAlignment="1">
      <alignment horizontal="left"/>
    </xf>
    <xf numFmtId="169" fontId="0" fillId="0" borderId="5" xfId="0" applyNumberFormat="1" applyFont="1" applyFill="1" applyBorder="1" applyAlignment="1">
      <alignment horizontal="left"/>
    </xf>
    <xf numFmtId="169" fontId="1" fillId="0" borderId="4" xfId="0" applyNumberFormat="1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right"/>
    </xf>
    <xf numFmtId="169" fontId="1" fillId="0" borderId="5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"/>
    </xf>
    <xf numFmtId="168" fontId="1" fillId="0" borderId="5" xfId="0" applyNumberFormat="1" applyFont="1" applyBorder="1" applyAlignment="1">
      <alignment horizontal="center" vertical="top" wrapText="1"/>
    </xf>
    <xf numFmtId="169" fontId="1" fillId="0" borderId="16" xfId="0" applyNumberFormat="1" applyFont="1" applyFill="1" applyBorder="1" applyAlignment="1" quotePrefix="1">
      <alignment horizontal="center"/>
    </xf>
    <xf numFmtId="169" fontId="1" fillId="0" borderId="17" xfId="0" applyNumberFormat="1" applyFont="1" applyBorder="1" applyAlignment="1">
      <alignment horizontal="right"/>
    </xf>
    <xf numFmtId="169" fontId="0" fillId="0" borderId="7" xfId="0" applyNumberFormat="1" applyFont="1" applyBorder="1" applyAlignment="1">
      <alignment horizontal="right"/>
    </xf>
    <xf numFmtId="169" fontId="0" fillId="0" borderId="7" xfId="0" applyNumberFormat="1" applyFont="1" applyFill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0" fillId="0" borderId="18" xfId="0" applyNumberFormat="1" applyFont="1" applyBorder="1" applyAlignment="1">
      <alignment horizontal="right"/>
    </xf>
    <xf numFmtId="169" fontId="1" fillId="0" borderId="19" xfId="0" applyNumberFormat="1" applyFont="1" applyFill="1" applyBorder="1" applyAlignment="1" quotePrefix="1">
      <alignment horizontal="right"/>
    </xf>
    <xf numFmtId="169" fontId="1" fillId="0" borderId="18" xfId="0" applyNumberFormat="1" applyFont="1" applyBorder="1" applyAlignment="1">
      <alignment horizontal="left"/>
    </xf>
    <xf numFmtId="169" fontId="1" fillId="0" borderId="18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169" fontId="1" fillId="0" borderId="19" xfId="0" applyNumberFormat="1" applyFont="1" applyFill="1" applyBorder="1" applyAlignment="1">
      <alignment horizontal="right"/>
    </xf>
    <xf numFmtId="169" fontId="1" fillId="0" borderId="20" xfId="0" applyNumberFormat="1" applyFont="1" applyBorder="1" applyAlignment="1">
      <alignment horizontal="right"/>
    </xf>
    <xf numFmtId="168" fontId="0" fillId="0" borderId="21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7" xfId="0" applyNumberFormat="1" applyBorder="1" applyAlignment="1">
      <alignment/>
    </xf>
    <xf numFmtId="169" fontId="1" fillId="0" borderId="13" xfId="0" applyNumberFormat="1" applyFont="1" applyFill="1" applyBorder="1" applyAlignment="1" quotePrefix="1">
      <alignment horizontal="right"/>
    </xf>
    <xf numFmtId="169" fontId="1" fillId="0" borderId="14" xfId="0" applyNumberFormat="1" applyFont="1" applyFill="1" applyBorder="1" applyAlignment="1" quotePrefix="1">
      <alignment/>
    </xf>
    <xf numFmtId="169" fontId="1" fillId="0" borderId="14" xfId="0" applyNumberFormat="1" applyFont="1" applyFill="1" applyBorder="1" applyAlignment="1">
      <alignment/>
    </xf>
    <xf numFmtId="169" fontId="1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 horizontal="right"/>
    </xf>
    <xf numFmtId="169" fontId="0" fillId="0" borderId="25" xfId="0" applyNumberFormat="1" applyFont="1" applyBorder="1" applyAlignment="1">
      <alignment horizontal="right"/>
    </xf>
    <xf numFmtId="169" fontId="1" fillId="0" borderId="25" xfId="0" applyNumberFormat="1" applyFont="1" applyBorder="1" applyAlignment="1">
      <alignment horizontal="right" vertical="top" wrapText="1"/>
    </xf>
    <xf numFmtId="168" fontId="0" fillId="0" borderId="3" xfId="0" applyNumberFormat="1" applyBorder="1" applyAlignment="1">
      <alignment/>
    </xf>
    <xf numFmtId="168" fontId="0" fillId="0" borderId="8" xfId="0" applyNumberFormat="1" applyBorder="1" applyAlignment="1">
      <alignment/>
    </xf>
    <xf numFmtId="169" fontId="1" fillId="0" borderId="13" xfId="0" applyNumberFormat="1" applyFont="1" applyBorder="1" applyAlignment="1">
      <alignment/>
    </xf>
    <xf numFmtId="169" fontId="1" fillId="0" borderId="26" xfId="0" applyNumberFormat="1" applyFont="1" applyBorder="1" applyAlignment="1">
      <alignment/>
    </xf>
    <xf numFmtId="169" fontId="0" fillId="0" borderId="2" xfId="0" applyNumberFormat="1" applyBorder="1" applyAlignment="1">
      <alignment/>
    </xf>
    <xf numFmtId="168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3"/>
  <sheetViews>
    <sheetView tabSelected="1" view="pageBreakPreview" zoomScale="60" workbookViewId="0" topLeftCell="A44">
      <selection activeCell="E84" sqref="E84"/>
    </sheetView>
  </sheetViews>
  <sheetFormatPr defaultColWidth="9.140625" defaultRowHeight="15.75" customHeight="1"/>
  <cols>
    <col min="1" max="1" width="5.7109375" style="1" customWidth="1"/>
    <col min="2" max="2" width="50.140625" style="1" bestFit="1" customWidth="1"/>
    <col min="3" max="5" width="13.7109375" style="1" customWidth="1"/>
    <col min="6" max="16384" width="9.140625" style="1" customWidth="1"/>
  </cols>
  <sheetData>
    <row r="1" spans="2:5" ht="15.75" customHeight="1">
      <c r="B1" s="71" t="s">
        <v>60</v>
      </c>
      <c r="C1" s="71"/>
      <c r="D1" s="71"/>
      <c r="E1" s="71"/>
    </row>
    <row r="2" spans="2:5" ht="15.75" customHeight="1">
      <c r="B2" s="40"/>
      <c r="C2" s="40"/>
      <c r="D2" s="40"/>
      <c r="E2" s="40"/>
    </row>
    <row r="3" spans="2:5" ht="15.75" customHeight="1">
      <c r="B3" s="71" t="s">
        <v>52</v>
      </c>
      <c r="C3" s="71"/>
      <c r="D3" s="71"/>
      <c r="E3" s="71"/>
    </row>
    <row r="4" ht="15.75" customHeight="1" thickBot="1"/>
    <row r="5" spans="2:5" ht="15.75" customHeight="1">
      <c r="B5" s="9"/>
      <c r="C5" s="42" t="s">
        <v>53</v>
      </c>
      <c r="D5" s="42" t="s">
        <v>53</v>
      </c>
      <c r="E5" s="3"/>
    </row>
    <row r="6" spans="2:5" ht="15.75" customHeight="1">
      <c r="B6" s="41" t="s">
        <v>0</v>
      </c>
      <c r="C6" s="15" t="s">
        <v>1</v>
      </c>
      <c r="D6" s="15" t="s">
        <v>56</v>
      </c>
      <c r="E6" s="4" t="s">
        <v>3</v>
      </c>
    </row>
    <row r="7" spans="2:5" ht="15.75" customHeight="1">
      <c r="B7" s="41"/>
      <c r="C7" s="15" t="s">
        <v>54</v>
      </c>
      <c r="D7" s="15" t="s">
        <v>54</v>
      </c>
      <c r="E7" s="4"/>
    </row>
    <row r="8" spans="2:5" ht="15.75" customHeight="1">
      <c r="B8" s="11"/>
      <c r="C8" s="15" t="s">
        <v>55</v>
      </c>
      <c r="D8" s="15" t="s">
        <v>55</v>
      </c>
      <c r="E8" s="5"/>
    </row>
    <row r="9" spans="2:5" ht="15.75" customHeight="1">
      <c r="B9" s="19"/>
      <c r="C9" s="20" t="s">
        <v>2</v>
      </c>
      <c r="D9" s="20" t="s">
        <v>2</v>
      </c>
      <c r="E9" s="21" t="s">
        <v>2</v>
      </c>
    </row>
    <row r="10" spans="2:5" ht="15.75" customHeight="1">
      <c r="B10" s="10" t="s">
        <v>41</v>
      </c>
      <c r="C10" s="16"/>
      <c r="D10" s="16"/>
      <c r="E10" s="6"/>
    </row>
    <row r="11" spans="2:5" ht="15.75" customHeight="1">
      <c r="B11" s="30" t="s">
        <v>24</v>
      </c>
      <c r="C11" s="16"/>
      <c r="D11" s="16"/>
      <c r="E11" s="6"/>
    </row>
    <row r="12" spans="2:5" ht="15.75" customHeight="1">
      <c r="B12" s="31" t="s">
        <v>25</v>
      </c>
      <c r="C12" s="44">
        <v>-6946</v>
      </c>
      <c r="D12" s="44">
        <v>-7385</v>
      </c>
      <c r="E12" s="63">
        <f>D12-C12</f>
        <v>-439</v>
      </c>
    </row>
    <row r="13" spans="2:5" ht="15.75" customHeight="1">
      <c r="B13" s="31" t="s">
        <v>26</v>
      </c>
      <c r="C13" s="44">
        <f>-10557--2492--5129</f>
        <v>-2936</v>
      </c>
      <c r="D13" s="44">
        <f>-10880--5129--2492</f>
        <v>-3259</v>
      </c>
      <c r="E13" s="63">
        <f aca="true" t="shared" si="0" ref="E13:E27">D13-C13</f>
        <v>-323</v>
      </c>
    </row>
    <row r="14" spans="2:5" ht="15.75" customHeight="1">
      <c r="B14" s="31" t="s">
        <v>27</v>
      </c>
      <c r="C14" s="44">
        <v>-2492</v>
      </c>
      <c r="D14" s="44">
        <v>-2492</v>
      </c>
      <c r="E14" s="63">
        <f t="shared" si="0"/>
        <v>0</v>
      </c>
    </row>
    <row r="15" spans="2:5" ht="15.75" customHeight="1">
      <c r="B15" s="32" t="s">
        <v>28</v>
      </c>
      <c r="C15" s="45">
        <v>-5129</v>
      </c>
      <c r="D15" s="45">
        <v>-5129</v>
      </c>
      <c r="E15" s="63">
        <f t="shared" si="0"/>
        <v>0</v>
      </c>
    </row>
    <row r="16" spans="2:5" ht="15.75" customHeight="1">
      <c r="B16" s="32" t="s">
        <v>29</v>
      </c>
      <c r="C16" s="45">
        <v>0</v>
      </c>
      <c r="D16" s="45">
        <v>-1247</v>
      </c>
      <c r="E16" s="63">
        <f t="shared" si="0"/>
        <v>-1247</v>
      </c>
    </row>
    <row r="17" spans="2:5" ht="15.75" customHeight="1">
      <c r="B17" s="32" t="s">
        <v>30</v>
      </c>
      <c r="C17" s="45">
        <v>0</v>
      </c>
      <c r="D17" s="45">
        <v>-936</v>
      </c>
      <c r="E17" s="63">
        <f t="shared" si="0"/>
        <v>-936</v>
      </c>
    </row>
    <row r="18" spans="2:5" ht="15.75" customHeight="1">
      <c r="B18" s="32" t="s">
        <v>31</v>
      </c>
      <c r="C18" s="45">
        <v>-1700</v>
      </c>
      <c r="D18" s="45">
        <f>-5055--1105--200</f>
        <v>-3750</v>
      </c>
      <c r="E18" s="63">
        <f t="shared" si="0"/>
        <v>-2050</v>
      </c>
    </row>
    <row r="19" spans="2:5" ht="15.75" customHeight="1">
      <c r="B19" s="32" t="s">
        <v>32</v>
      </c>
      <c r="C19" s="45">
        <v>-200</v>
      </c>
      <c r="D19" s="45">
        <v>-200</v>
      </c>
      <c r="E19" s="63">
        <f t="shared" si="0"/>
        <v>0</v>
      </c>
    </row>
    <row r="20" spans="2:5" ht="15.75" customHeight="1">
      <c r="B20" s="32" t="s">
        <v>33</v>
      </c>
      <c r="C20" s="45">
        <v>-3758</v>
      </c>
      <c r="D20" s="45">
        <v>-1105</v>
      </c>
      <c r="E20" s="63">
        <f t="shared" si="0"/>
        <v>2653</v>
      </c>
    </row>
    <row r="21" spans="2:5" ht="15.75" customHeight="1">
      <c r="B21" s="31" t="s">
        <v>34</v>
      </c>
      <c r="C21" s="44">
        <v>0</v>
      </c>
      <c r="D21" s="44">
        <v>0</v>
      </c>
      <c r="E21" s="63">
        <f t="shared" si="0"/>
        <v>0</v>
      </c>
    </row>
    <row r="22" spans="2:5" ht="15.75" customHeight="1">
      <c r="B22" s="31" t="s">
        <v>35</v>
      </c>
      <c r="C22" s="44">
        <f>-1600+-2019</f>
        <v>-3619</v>
      </c>
      <c r="D22" s="44">
        <f>-1600+-2019</f>
        <v>-3619</v>
      </c>
      <c r="E22" s="63">
        <f t="shared" si="0"/>
        <v>0</v>
      </c>
    </row>
    <row r="23" spans="2:5" ht="15.75" customHeight="1">
      <c r="B23" s="32" t="s">
        <v>36</v>
      </c>
      <c r="C23" s="45">
        <v>0</v>
      </c>
      <c r="D23" s="45">
        <v>-200</v>
      </c>
      <c r="E23" s="63">
        <f t="shared" si="0"/>
        <v>-200</v>
      </c>
    </row>
    <row r="24" spans="2:5" ht="15.75" customHeight="1">
      <c r="B24" s="32" t="s">
        <v>37</v>
      </c>
      <c r="C24" s="45">
        <f>-18051+-3632+2006</f>
        <v>-19677</v>
      </c>
      <c r="D24" s="45">
        <f>-18051+-3632+2006</f>
        <v>-19677</v>
      </c>
      <c r="E24" s="63">
        <f t="shared" si="0"/>
        <v>0</v>
      </c>
    </row>
    <row r="25" spans="2:5" ht="15.75" customHeight="1">
      <c r="B25" s="32" t="s">
        <v>38</v>
      </c>
      <c r="C25" s="45">
        <v>-20</v>
      </c>
      <c r="D25" s="45">
        <v>-20</v>
      </c>
      <c r="E25" s="63">
        <f t="shared" si="0"/>
        <v>0</v>
      </c>
    </row>
    <row r="26" spans="2:5" ht="15.75" customHeight="1">
      <c r="B26" s="30" t="s">
        <v>39</v>
      </c>
      <c r="C26" s="44">
        <f>-16259--2515</f>
        <v>-13744</v>
      </c>
      <c r="D26" s="44">
        <f>-14259--417</f>
        <v>-13842</v>
      </c>
      <c r="E26" s="63">
        <f t="shared" si="0"/>
        <v>-98</v>
      </c>
    </row>
    <row r="27" spans="2:5" ht="15.75" customHeight="1">
      <c r="B27" s="30" t="s">
        <v>40</v>
      </c>
      <c r="C27" s="46">
        <v>-2515</v>
      </c>
      <c r="D27" s="46">
        <f>-180+-50+-187</f>
        <v>-417</v>
      </c>
      <c r="E27" s="64">
        <f t="shared" si="0"/>
        <v>2098</v>
      </c>
    </row>
    <row r="28" spans="2:5" ht="15.75" customHeight="1">
      <c r="B28" s="24" t="s">
        <v>4</v>
      </c>
      <c r="C28" s="25">
        <f>SUM(C12:C27)</f>
        <v>-62736</v>
      </c>
      <c r="D28" s="25">
        <f>SUM(D12:D27)</f>
        <v>-63278</v>
      </c>
      <c r="E28" s="65">
        <f>SUM(E12:E27)</f>
        <v>-542</v>
      </c>
    </row>
    <row r="29" spans="2:5" ht="15.75" customHeight="1">
      <c r="B29" s="13" t="s">
        <v>5</v>
      </c>
      <c r="C29" s="17"/>
      <c r="D29" s="17"/>
      <c r="E29" s="7"/>
    </row>
    <row r="30" spans="2:5" ht="15.75" customHeight="1">
      <c r="B30" s="12" t="s">
        <v>6</v>
      </c>
      <c r="C30" s="17">
        <v>20141</v>
      </c>
      <c r="D30" s="17">
        <v>15936</v>
      </c>
      <c r="E30" s="7">
        <f>D30-C30</f>
        <v>-4205</v>
      </c>
    </row>
    <row r="31" spans="2:5" ht="15.75" customHeight="1">
      <c r="B31" s="12" t="s">
        <v>7</v>
      </c>
      <c r="C31" s="17">
        <v>15841</v>
      </c>
      <c r="D31" s="17">
        <v>16072</v>
      </c>
      <c r="E31" s="7">
        <f>D31-C31</f>
        <v>231</v>
      </c>
    </row>
    <row r="32" spans="2:5" ht="15.75" customHeight="1">
      <c r="B32" s="12" t="s">
        <v>8</v>
      </c>
      <c r="C32" s="17">
        <v>1945</v>
      </c>
      <c r="D32" s="17">
        <v>1157</v>
      </c>
      <c r="E32" s="7">
        <f>D32-C32</f>
        <v>-788</v>
      </c>
    </row>
    <row r="33" spans="2:5" ht="15.75" customHeight="1">
      <c r="B33" s="12" t="s">
        <v>9</v>
      </c>
      <c r="C33" s="17">
        <v>11606</v>
      </c>
      <c r="D33" s="17">
        <v>11606</v>
      </c>
      <c r="E33" s="7">
        <f>D33-C33</f>
        <v>0</v>
      </c>
    </row>
    <row r="34" spans="2:5" ht="15.75" customHeight="1">
      <c r="B34" s="12" t="s">
        <v>10</v>
      </c>
      <c r="C34" s="22">
        <v>4627</v>
      </c>
      <c r="D34" s="22">
        <v>4071</v>
      </c>
      <c r="E34" s="23">
        <f>D34-C34</f>
        <v>-556</v>
      </c>
    </row>
    <row r="35" spans="2:5" ht="15.75" customHeight="1">
      <c r="B35" s="24" t="s">
        <v>11</v>
      </c>
      <c r="C35" s="25">
        <f>SUM(C30:C34)</f>
        <v>54160</v>
      </c>
      <c r="D35" s="25">
        <f>SUM(D30:D34)</f>
        <v>48842</v>
      </c>
      <c r="E35" s="26">
        <f>SUM(E30:E34)</f>
        <v>-5318</v>
      </c>
    </row>
    <row r="36" spans="2:5" ht="15.75" customHeight="1">
      <c r="B36" s="13" t="s">
        <v>12</v>
      </c>
      <c r="C36" s="17"/>
      <c r="D36" s="17"/>
      <c r="E36" s="7"/>
    </row>
    <row r="37" spans="2:5" ht="15.75" customHeight="1">
      <c r="B37" s="12" t="s">
        <v>13</v>
      </c>
      <c r="C37" s="17">
        <v>300</v>
      </c>
      <c r="D37" s="17">
        <v>300</v>
      </c>
      <c r="E37" s="7">
        <f aca="true" t="shared" si="1" ref="E37:E44">D37-C37</f>
        <v>0</v>
      </c>
    </row>
    <row r="38" spans="2:5" ht="15.75" customHeight="1">
      <c r="B38" s="12" t="s">
        <v>14</v>
      </c>
      <c r="C38" s="17">
        <v>850</v>
      </c>
      <c r="D38" s="17">
        <v>850</v>
      </c>
      <c r="E38" s="7">
        <f t="shared" si="1"/>
        <v>0</v>
      </c>
    </row>
    <row r="39" spans="2:5" ht="15.75" customHeight="1">
      <c r="B39" s="12" t="s">
        <v>15</v>
      </c>
      <c r="C39" s="17">
        <v>140</v>
      </c>
      <c r="D39" s="17">
        <v>140</v>
      </c>
      <c r="E39" s="7">
        <f t="shared" si="1"/>
        <v>0</v>
      </c>
    </row>
    <row r="40" spans="2:5" ht="15.75" customHeight="1">
      <c r="B40" s="12" t="s">
        <v>16</v>
      </c>
      <c r="C40" s="17">
        <v>659</v>
      </c>
      <c r="D40" s="17">
        <v>659</v>
      </c>
      <c r="E40" s="7">
        <f t="shared" si="1"/>
        <v>0</v>
      </c>
    </row>
    <row r="41" spans="2:5" ht="15.75" customHeight="1">
      <c r="B41" s="12" t="s">
        <v>17</v>
      </c>
      <c r="C41" s="17">
        <v>42</v>
      </c>
      <c r="D41" s="17">
        <v>42</v>
      </c>
      <c r="E41" s="7">
        <f t="shared" si="1"/>
        <v>0</v>
      </c>
    </row>
    <row r="42" spans="2:5" ht="15.75" customHeight="1">
      <c r="B42" s="12" t="s">
        <v>18</v>
      </c>
      <c r="C42" s="17">
        <v>250</v>
      </c>
      <c r="D42" s="17">
        <v>250</v>
      </c>
      <c r="E42" s="7">
        <f t="shared" si="1"/>
        <v>0</v>
      </c>
    </row>
    <row r="43" spans="2:5" ht="15.75" customHeight="1">
      <c r="B43" s="12" t="s">
        <v>19</v>
      </c>
      <c r="C43" s="17">
        <v>700</v>
      </c>
      <c r="D43" s="17">
        <v>700</v>
      </c>
      <c r="E43" s="7">
        <f t="shared" si="1"/>
        <v>0</v>
      </c>
    </row>
    <row r="44" spans="2:5" ht="15.75" customHeight="1">
      <c r="B44" s="12" t="s">
        <v>20</v>
      </c>
      <c r="C44" s="22">
        <v>4133</v>
      </c>
      <c r="D44" s="22">
        <v>5383</v>
      </c>
      <c r="E44" s="23">
        <f t="shared" si="1"/>
        <v>1250</v>
      </c>
    </row>
    <row r="45" spans="2:5" ht="15.75" customHeight="1">
      <c r="B45" s="24" t="s">
        <v>21</v>
      </c>
      <c r="C45" s="25">
        <f>SUM(C37:C44)</f>
        <v>7074</v>
      </c>
      <c r="D45" s="25">
        <f>SUM(D37:D44)</f>
        <v>8324</v>
      </c>
      <c r="E45" s="26">
        <f>SUM(E37:E44)</f>
        <v>1250</v>
      </c>
    </row>
    <row r="46" spans="2:5" ht="15.75" customHeight="1">
      <c r="B46" s="27" t="s">
        <v>22</v>
      </c>
      <c r="C46" s="28">
        <f>C45+C35</f>
        <v>61234</v>
      </c>
      <c r="D46" s="28">
        <f>D45+D35</f>
        <v>57166</v>
      </c>
      <c r="E46" s="29">
        <f>E45+E35</f>
        <v>-4068</v>
      </c>
    </row>
    <row r="47" spans="2:5" ht="15.75" customHeight="1" thickBot="1">
      <c r="B47" s="14" t="s">
        <v>23</v>
      </c>
      <c r="C47" s="18">
        <f>C46+C28</f>
        <v>-1502</v>
      </c>
      <c r="D47" s="18">
        <f>D46+D28</f>
        <v>-6112</v>
      </c>
      <c r="E47" s="8">
        <f>E46+E28</f>
        <v>-4610</v>
      </c>
    </row>
    <row r="48" ht="15.75" customHeight="1">
      <c r="B48" s="2"/>
    </row>
    <row r="49" spans="2:5" ht="15.75" customHeight="1">
      <c r="B49" s="71" t="s">
        <v>48</v>
      </c>
      <c r="C49" s="71"/>
      <c r="D49" s="71"/>
      <c r="E49" s="71"/>
    </row>
    <row r="50" ht="15.75" customHeight="1" thickBot="1">
      <c r="B50" s="2"/>
    </row>
    <row r="51" spans="2:5" ht="15.75" customHeight="1">
      <c r="B51" s="33"/>
      <c r="C51" s="42" t="s">
        <v>53</v>
      </c>
      <c r="D51" s="42" t="s">
        <v>53</v>
      </c>
      <c r="E51" s="3"/>
    </row>
    <row r="52" spans="2:5" ht="15.75" customHeight="1">
      <c r="B52" s="34" t="s">
        <v>42</v>
      </c>
      <c r="C52" s="15" t="s">
        <v>1</v>
      </c>
      <c r="D52" s="15" t="s">
        <v>56</v>
      </c>
      <c r="E52" s="4" t="s">
        <v>3</v>
      </c>
    </row>
    <row r="53" spans="2:5" ht="15.75" customHeight="1">
      <c r="B53" s="34"/>
      <c r="C53" s="15" t="s">
        <v>54</v>
      </c>
      <c r="D53" s="15" t="s">
        <v>54</v>
      </c>
      <c r="E53" s="4"/>
    </row>
    <row r="54" spans="2:5" ht="15.75" customHeight="1">
      <c r="B54" s="34"/>
      <c r="C54" s="15" t="s">
        <v>55</v>
      </c>
      <c r="D54" s="15" t="s">
        <v>55</v>
      </c>
      <c r="E54" s="5"/>
    </row>
    <row r="55" spans="2:5" ht="15.75" customHeight="1">
      <c r="B55" s="35"/>
      <c r="C55" s="20" t="s">
        <v>2</v>
      </c>
      <c r="D55" s="20" t="s">
        <v>2</v>
      </c>
      <c r="E55" s="21" t="s">
        <v>2</v>
      </c>
    </row>
    <row r="56" spans="2:5" ht="15.75" customHeight="1">
      <c r="B56" s="30" t="s">
        <v>43</v>
      </c>
      <c r="C56" s="57"/>
      <c r="D56" s="54"/>
      <c r="E56" s="56"/>
    </row>
    <row r="57" spans="2:5" ht="15.75" customHeight="1">
      <c r="B57" s="30" t="s">
        <v>44</v>
      </c>
      <c r="C57" s="58"/>
      <c r="D57" s="55"/>
      <c r="E57" s="56"/>
    </row>
    <row r="58" spans="2:5" ht="15.75" customHeight="1">
      <c r="B58" s="31" t="s">
        <v>25</v>
      </c>
      <c r="C58" s="47">
        <v>-5264</v>
      </c>
      <c r="D58" s="47">
        <v>-5264</v>
      </c>
      <c r="E58" s="56">
        <f>D58-C58</f>
        <v>0</v>
      </c>
    </row>
    <row r="59" spans="2:5" ht="15.75" customHeight="1">
      <c r="B59" s="31" t="s">
        <v>45</v>
      </c>
      <c r="C59" s="47">
        <v>-22500</v>
      </c>
      <c r="D59" s="47">
        <v>-22500</v>
      </c>
      <c r="E59" s="56">
        <f>D59-C59</f>
        <v>0</v>
      </c>
    </row>
    <row r="60" spans="2:5" ht="15.75" customHeight="1">
      <c r="B60" s="36" t="s">
        <v>46</v>
      </c>
      <c r="C60" s="59">
        <f>SUM(C58:C59)</f>
        <v>-27764</v>
      </c>
      <c r="D60" s="48">
        <f>SUM(D58:D59)</f>
        <v>-27764</v>
      </c>
      <c r="E60" s="60">
        <f>SUM(E58:E59)</f>
        <v>0</v>
      </c>
    </row>
    <row r="61" spans="2:5" ht="15.75" customHeight="1">
      <c r="B61" s="30" t="s">
        <v>47</v>
      </c>
      <c r="C61" s="58"/>
      <c r="D61" s="49"/>
      <c r="E61" s="56"/>
    </row>
    <row r="62" spans="2:5" ht="15.75" customHeight="1">
      <c r="B62" s="37" t="s">
        <v>48</v>
      </c>
      <c r="C62" s="58"/>
      <c r="D62" s="50"/>
      <c r="E62" s="56"/>
    </row>
    <row r="63" spans="2:5" ht="15.75" customHeight="1">
      <c r="B63" s="38" t="s">
        <v>49</v>
      </c>
      <c r="C63" s="51">
        <v>27764</v>
      </c>
      <c r="D63" s="51">
        <v>27764</v>
      </c>
      <c r="E63" s="56">
        <f>D63-C63</f>
        <v>0</v>
      </c>
    </row>
    <row r="64" spans="2:5" ht="15.75" customHeight="1">
      <c r="B64" s="36" t="s">
        <v>50</v>
      </c>
      <c r="C64" s="52">
        <f>SUM(C63:C63)</f>
        <v>27764</v>
      </c>
      <c r="D64" s="52">
        <f>SUM(D63:D63)</f>
        <v>27764</v>
      </c>
      <c r="E64" s="61">
        <f>SUM(E63:E63)</f>
        <v>0</v>
      </c>
    </row>
    <row r="65" spans="2:5" ht="15.75" customHeight="1" thickBot="1">
      <c r="B65" s="39" t="s">
        <v>51</v>
      </c>
      <c r="C65" s="53">
        <f>C64+C60</f>
        <v>0</v>
      </c>
      <c r="D65" s="53">
        <f>D64+D60</f>
        <v>0</v>
      </c>
      <c r="E65" s="62">
        <f>E64+E60</f>
        <v>0</v>
      </c>
    </row>
    <row r="67" spans="2:5" ht="15.75" customHeight="1">
      <c r="B67" s="71" t="s">
        <v>57</v>
      </c>
      <c r="C67" s="71"/>
      <c r="D67" s="71"/>
      <c r="E67" s="71"/>
    </row>
    <row r="68" ht="15.75" customHeight="1" thickBot="1"/>
    <row r="69" spans="2:5" ht="15.75" customHeight="1">
      <c r="B69" s="33"/>
      <c r="C69" s="42" t="s">
        <v>53</v>
      </c>
      <c r="D69" s="42" t="s">
        <v>53</v>
      </c>
      <c r="E69" s="3"/>
    </row>
    <row r="70" spans="2:5" ht="15.75" customHeight="1">
      <c r="B70" s="34" t="s">
        <v>42</v>
      </c>
      <c r="C70" s="15" t="s">
        <v>1</v>
      </c>
      <c r="D70" s="15" t="s">
        <v>56</v>
      </c>
      <c r="E70" s="4" t="s">
        <v>3</v>
      </c>
    </row>
    <row r="71" spans="2:5" ht="15.75" customHeight="1">
      <c r="B71" s="34"/>
      <c r="C71" s="15" t="s">
        <v>54</v>
      </c>
      <c r="D71" s="15" t="s">
        <v>54</v>
      </c>
      <c r="E71" s="4"/>
    </row>
    <row r="72" spans="2:5" ht="15.75" customHeight="1">
      <c r="B72" s="34"/>
      <c r="C72" s="15" t="s">
        <v>55</v>
      </c>
      <c r="D72" s="15" t="s">
        <v>55</v>
      </c>
      <c r="E72" s="5"/>
    </row>
    <row r="73" spans="2:5" ht="15.75" customHeight="1">
      <c r="B73" s="35"/>
      <c r="C73" s="20" t="s">
        <v>2</v>
      </c>
      <c r="D73" s="20" t="s">
        <v>2</v>
      </c>
      <c r="E73" s="21" t="s">
        <v>2</v>
      </c>
    </row>
    <row r="74" spans="2:5" ht="15.75" customHeight="1">
      <c r="B74" s="30" t="s">
        <v>43</v>
      </c>
      <c r="C74" s="57"/>
      <c r="D74" s="57"/>
      <c r="E74" s="56"/>
    </row>
    <row r="75" spans="2:5" ht="15.75" customHeight="1">
      <c r="B75" s="31" t="s">
        <v>52</v>
      </c>
      <c r="C75" s="47">
        <f>C28</f>
        <v>-62736</v>
      </c>
      <c r="D75" s="47">
        <f>D28</f>
        <v>-63278</v>
      </c>
      <c r="E75" s="70">
        <f>D75-C75</f>
        <v>-542</v>
      </c>
    </row>
    <row r="76" spans="2:5" ht="15.75" customHeight="1">
      <c r="B76" s="31" t="s">
        <v>48</v>
      </c>
      <c r="C76" s="47">
        <f>C60</f>
        <v>-27764</v>
      </c>
      <c r="D76" s="47">
        <f>D60</f>
        <v>-27764</v>
      </c>
      <c r="E76" s="70">
        <f>D76-C76</f>
        <v>0</v>
      </c>
    </row>
    <row r="77" spans="2:5" ht="15.75" customHeight="1">
      <c r="B77" s="36" t="s">
        <v>46</v>
      </c>
      <c r="C77" s="59">
        <f>SUM(C75:C76)</f>
        <v>-90500</v>
      </c>
      <c r="D77" s="48">
        <f>SUM(D75:D76)</f>
        <v>-91042</v>
      </c>
      <c r="E77" s="60">
        <f>SUM(E75:E76)</f>
        <v>-542</v>
      </c>
    </row>
    <row r="78" spans="2:5" ht="15.75" customHeight="1">
      <c r="B78" s="30" t="s">
        <v>47</v>
      </c>
      <c r="C78" s="58"/>
      <c r="D78" s="58"/>
      <c r="E78" s="70"/>
    </row>
    <row r="79" spans="2:5" ht="15.75" customHeight="1">
      <c r="B79" s="31" t="s">
        <v>52</v>
      </c>
      <c r="C79" s="47">
        <f>C46</f>
        <v>61234</v>
      </c>
      <c r="D79" s="47">
        <f>D46</f>
        <v>57166</v>
      </c>
      <c r="E79" s="70">
        <f>D79-C79</f>
        <v>-4068</v>
      </c>
    </row>
    <row r="80" spans="2:5" ht="15.75" customHeight="1">
      <c r="B80" s="31" t="s">
        <v>48</v>
      </c>
      <c r="C80" s="47">
        <f>C64</f>
        <v>27764</v>
      </c>
      <c r="D80" s="47">
        <f>D64</f>
        <v>27764</v>
      </c>
      <c r="E80" s="70">
        <f>D80-C80</f>
        <v>0</v>
      </c>
    </row>
    <row r="81" spans="2:5" ht="15.75" customHeight="1">
      <c r="B81" s="36" t="s">
        <v>50</v>
      </c>
      <c r="C81" s="59">
        <f>SUM(C79:C80)</f>
        <v>88998</v>
      </c>
      <c r="D81" s="48">
        <f>SUM(D79:D80)</f>
        <v>84930</v>
      </c>
      <c r="E81" s="60">
        <f>SUM(E79:E80)</f>
        <v>-4068</v>
      </c>
    </row>
    <row r="82" spans="2:5" ht="15.75" customHeight="1">
      <c r="B82" s="43" t="s">
        <v>58</v>
      </c>
      <c r="C82" s="68">
        <f>C81+C77</f>
        <v>-1502</v>
      </c>
      <c r="D82" s="68">
        <f>D81+D77</f>
        <v>-6112</v>
      </c>
      <c r="E82" s="69">
        <f>E81+E77</f>
        <v>-4610</v>
      </c>
    </row>
    <row r="83" spans="2:5" ht="15.75" customHeight="1" thickBot="1">
      <c r="B83" s="39" t="s">
        <v>59</v>
      </c>
      <c r="C83" s="67">
        <v>0</v>
      </c>
      <c r="D83" s="67">
        <v>0</v>
      </c>
      <c r="E83" s="66">
        <v>0</v>
      </c>
    </row>
  </sheetData>
  <mergeCells count="4">
    <mergeCell ref="B1:E1"/>
    <mergeCell ref="B3:E3"/>
    <mergeCell ref="B49:E49"/>
    <mergeCell ref="B67:E67"/>
  </mergeCells>
  <printOptions horizontalCentered="1" verticalCentered="1"/>
  <pageMargins left="0.2755905511811024" right="0.2755905511811024" top="0.35433070866141736" bottom="0.5118110236220472" header="0.15748031496062992" footer="0.15748031496062992"/>
  <pageSetup firstPageNumber="159" useFirstPageNumber="1" horizontalDpi="600" verticalDpi="600" orientation="portrait" paperSize="9" r:id="rId1"/>
  <headerFooter alignWithMargins="0">
    <oddHeader>&amp;RAppendix H(i)</oddHeader>
    <oddFooter>&amp;L&amp;F\&amp;A&amp;R&amp;P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peartm</dc:creator>
  <cp:keywords/>
  <dc:description/>
  <cp:lastModifiedBy>Zebunnissa Ali</cp:lastModifiedBy>
  <cp:lastPrinted>2005-02-09T10:32:41Z</cp:lastPrinted>
  <dcterms:created xsi:type="dcterms:W3CDTF">2005-02-07T12:08:51Z</dcterms:created>
  <dcterms:modified xsi:type="dcterms:W3CDTF">2005-02-09T10:32:45Z</dcterms:modified>
  <cp:category/>
  <cp:version/>
  <cp:contentType/>
  <cp:contentStatus/>
</cp:coreProperties>
</file>