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<sst xmlns="http://schemas.openxmlformats.org/spreadsheetml/2006/main" count="109" uniqueCount="67">
  <si>
    <t>Mapesbury Dell Doorstep Green</t>
  </si>
  <si>
    <t>Site Creation Capital Costs</t>
  </si>
  <si>
    <t>Note: Timing is dependent upon availability of grant</t>
  </si>
  <si>
    <t>Year and Season</t>
  </si>
  <si>
    <t>Creation Plan Paragraph</t>
  </si>
  <si>
    <t>Description</t>
  </si>
  <si>
    <t>Area/Number</t>
  </si>
  <si>
    <t>Unit Meaure</t>
  </si>
  <si>
    <t>Unit Cost</t>
  </si>
  <si>
    <t>Estimated Actual Cost</t>
  </si>
  <si>
    <t>Gross inc 10% Contigency</t>
  </si>
  <si>
    <t>Gifft in Kind Value (if not actual Cost)</t>
  </si>
  <si>
    <t>Volunteer work time @£50 oer day</t>
  </si>
  <si>
    <t>Total Volunteer Time</t>
  </si>
  <si>
    <t>Phase 1 Works</t>
  </si>
  <si>
    <t>Spring</t>
  </si>
  <si>
    <t>Preliminaries and site set out</t>
  </si>
  <si>
    <t xml:space="preserve">Soft preparations and skimming of 50mm </t>
  </si>
  <si>
    <t>Breaking up and Removing Existing Tarmac</t>
  </si>
  <si>
    <t>Excavations for all bases and sub-bases</t>
  </si>
  <si>
    <t>Skip space and barrowing out</t>
  </si>
  <si>
    <t>Hard Paths</t>
  </si>
  <si>
    <t>200m2</t>
  </si>
  <si>
    <t>Secondary woodland paths</t>
  </si>
  <si>
    <t>75m2</t>
  </si>
  <si>
    <t>10.9</t>
  </si>
  <si>
    <t>Ponds with balance tanks</t>
  </si>
  <si>
    <t>Hard landscape/Cobble sets</t>
  </si>
  <si>
    <t>87m2</t>
  </si>
  <si>
    <t>10.10</t>
  </si>
  <si>
    <t>Childrens Planters</t>
  </si>
  <si>
    <t>Sandpit</t>
  </si>
  <si>
    <t>Play ship/hut/barrels etc.</t>
  </si>
  <si>
    <t>Play Logs</t>
  </si>
  <si>
    <t>Childrens Bark Area</t>
  </si>
  <si>
    <t>10m2</t>
  </si>
  <si>
    <t>10.8</t>
  </si>
  <si>
    <t>Lawn</t>
  </si>
  <si>
    <t>Sprng</t>
  </si>
  <si>
    <t>Bedworks , groundworks, soiling up &amp; composting</t>
  </si>
  <si>
    <t>Machinery</t>
  </si>
  <si>
    <t>Sanded beach &amp; pebble play area</t>
  </si>
  <si>
    <t>Fixing benches, bins etc.</t>
  </si>
  <si>
    <t>10.11</t>
  </si>
  <si>
    <t>Picnic Table and benches</t>
  </si>
  <si>
    <t>Bins</t>
  </si>
  <si>
    <t>Benches</t>
  </si>
  <si>
    <t>Seats</t>
  </si>
  <si>
    <t>10.13</t>
  </si>
  <si>
    <t>Signage</t>
  </si>
  <si>
    <t>10.12</t>
  </si>
  <si>
    <t>Trees Shrubs &amp; Planting</t>
  </si>
  <si>
    <t>Sub-Total</t>
  </si>
  <si>
    <t>Phase 2 Works</t>
  </si>
  <si>
    <t>Brick walls and copings at entrance</t>
  </si>
  <si>
    <t>Brick Walls on either side of entrance passageway</t>
  </si>
  <si>
    <t>m2</t>
  </si>
  <si>
    <t>Gates</t>
  </si>
  <si>
    <t>Paving Entranceway and passage</t>
  </si>
  <si>
    <t>Sculpture/Entrance Feature</t>
  </si>
  <si>
    <t>Elegant Storage/Utility Hut</t>
  </si>
  <si>
    <t>Electricity Supply</t>
  </si>
  <si>
    <t>Water Supply</t>
  </si>
  <si>
    <t>m</t>
  </si>
  <si>
    <t>Irrigation</t>
  </si>
  <si>
    <t>Total</t>
  </si>
  <si>
    <t>Appendix 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</si>
</sst>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&quot;£&quot;#,##0.0;[Red]\-&quot;£&quot;#,##0.0"/>
  </numFmts>
  <fonts count="10">
    <font>
      <sz val="10"/>
      <name val="Arial"/>
      <family val="0"/>
    </font>
    <font>
      <b/>
      <sz val="12"/>
      <color indexed="58"/>
      <name val="Arial"/>
      <family val="2"/>
    </font>
    <font>
      <sz val="12"/>
      <color indexed="58"/>
      <name val="Arial"/>
      <family val="2"/>
    </font>
    <font>
      <b/>
      <sz val="10"/>
      <color indexed="9"/>
      <name val="Arial"/>
      <family val="0"/>
    </font>
    <font>
      <b/>
      <i/>
      <sz val="10"/>
      <color indexed="8"/>
      <name val="Arial"/>
      <family val="0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4"/>
      <name val="Arial"/>
      <family val="2"/>
    </font>
  </fonts>
  <fills count="6">
    <fill>
      <patternFill/>
    </fill>
    <fill>
      <patternFill patternType="gray125"/>
    </fill>
    <fill>
      <patternFill patternType="darkGray"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bgColor indexed="17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 wrapText="1"/>
    </xf>
    <xf numFmtId="49" fontId="3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4" fillId="3" borderId="0" xfId="0" applyFont="1" applyFill="1" applyAlignment="1">
      <alignment horizontal="left"/>
    </xf>
    <xf numFmtId="49" fontId="4" fillId="3" borderId="0" xfId="0" applyNumberFormat="1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vertical="top" wrapText="1"/>
    </xf>
    <xf numFmtId="0" fontId="7" fillId="4" borderId="0" xfId="0" applyFont="1" applyFill="1" applyAlignment="1">
      <alignment horizontal="left"/>
    </xf>
    <xf numFmtId="49" fontId="7" fillId="4" borderId="0" xfId="0" applyNumberFormat="1" applyFont="1" applyFill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vertical="top" wrapText="1"/>
    </xf>
    <xf numFmtId="4" fontId="7" fillId="4" borderId="0" xfId="0" applyNumberFormat="1" applyFont="1" applyFill="1" applyAlignment="1">
      <alignment vertical="top" wrapText="1"/>
    </xf>
    <xf numFmtId="168" fontId="7" fillId="4" borderId="0" xfId="0" applyNumberFormat="1" applyFont="1" applyFill="1" applyAlignment="1">
      <alignment/>
    </xf>
    <xf numFmtId="169" fontId="7" fillId="4" borderId="0" xfId="0" applyNumberFormat="1" applyFont="1" applyFill="1" applyAlignment="1">
      <alignment/>
    </xf>
    <xf numFmtId="168" fontId="7" fillId="4" borderId="0" xfId="0" applyNumberFormat="1" applyFont="1" applyFill="1" applyAlignment="1">
      <alignment vertical="top" wrapText="1"/>
    </xf>
    <xf numFmtId="0" fontId="7" fillId="3" borderId="0" xfId="0" applyFont="1" applyFill="1" applyAlignment="1">
      <alignment horizontal="left"/>
    </xf>
    <xf numFmtId="49" fontId="7" fillId="3" borderId="0" xfId="0" applyNumberFormat="1" applyFont="1" applyFill="1" applyAlignment="1">
      <alignment horizontal="left" vertical="top" wrapText="1"/>
    </xf>
    <xf numFmtId="4" fontId="7" fillId="3" borderId="0" xfId="0" applyNumberFormat="1" applyFont="1" applyFill="1" applyAlignment="1">
      <alignment vertical="top" wrapText="1"/>
    </xf>
    <xf numFmtId="168" fontId="7" fillId="3" borderId="0" xfId="0" applyNumberFormat="1" applyFont="1" applyFill="1" applyAlignment="1">
      <alignment/>
    </xf>
    <xf numFmtId="169" fontId="7" fillId="3" borderId="0" xfId="0" applyNumberFormat="1" applyFont="1" applyFill="1" applyAlignment="1">
      <alignment/>
    </xf>
    <xf numFmtId="168" fontId="7" fillId="3" borderId="0" xfId="0" applyNumberFormat="1" applyFont="1" applyFill="1" applyAlignment="1">
      <alignment vertical="top" wrapText="1"/>
    </xf>
    <xf numFmtId="49" fontId="7" fillId="4" borderId="0" xfId="0" applyNumberFormat="1" applyFont="1" applyFill="1" applyAlignment="1">
      <alignment horizontal="left"/>
    </xf>
    <xf numFmtId="0" fontId="7" fillId="4" borderId="0" xfId="0" applyFont="1" applyFill="1" applyAlignment="1">
      <alignment/>
    </xf>
    <xf numFmtId="4" fontId="7" fillId="4" borderId="0" xfId="0" applyNumberFormat="1" applyFont="1" applyFill="1" applyAlignment="1">
      <alignment/>
    </xf>
    <xf numFmtId="49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/>
    </xf>
    <xf numFmtId="4" fontId="7" fillId="3" borderId="0" xfId="0" applyNumberFormat="1" applyFont="1" applyFill="1" applyAlignment="1">
      <alignment/>
    </xf>
    <xf numFmtId="0" fontId="8" fillId="3" borderId="1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7" fillId="3" borderId="1" xfId="0" applyFont="1" applyFill="1" applyBorder="1" applyAlignment="1">
      <alignment/>
    </xf>
    <xf numFmtId="6" fontId="7" fillId="3" borderId="1" xfId="0" applyNumberFormat="1" applyFont="1" applyFill="1" applyBorder="1" applyAlignment="1">
      <alignment/>
    </xf>
    <xf numFmtId="168" fontId="7" fillId="3" borderId="1" xfId="0" applyNumberFormat="1" applyFont="1" applyFill="1" applyBorder="1" applyAlignment="1">
      <alignment/>
    </xf>
    <xf numFmtId="49" fontId="8" fillId="3" borderId="0" xfId="0" applyNumberFormat="1" applyFont="1" applyFill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3" fillId="5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7" fillId="5" borderId="0" xfId="0" applyFont="1" applyFill="1" applyAlignment="1">
      <alignment/>
    </xf>
    <xf numFmtId="4" fontId="7" fillId="5" borderId="0" xfId="0" applyNumberFormat="1" applyFont="1" applyFill="1" applyAlignment="1">
      <alignment/>
    </xf>
    <xf numFmtId="168" fontId="7" fillId="5" borderId="0" xfId="0" applyNumberFormat="1" applyFont="1" applyFill="1" applyAlignment="1">
      <alignment/>
    </xf>
    <xf numFmtId="169" fontId="7" fillId="5" borderId="0" xfId="0" applyNumberFormat="1" applyFont="1" applyFill="1" applyAlignment="1">
      <alignment/>
    </xf>
    <xf numFmtId="49" fontId="8" fillId="5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0" fontId="8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/>
    </xf>
    <xf numFmtId="6" fontId="7" fillId="3" borderId="2" xfId="0" applyNumberFormat="1" applyFont="1" applyFill="1" applyBorder="1" applyAlignment="1">
      <alignment/>
    </xf>
    <xf numFmtId="0" fontId="7" fillId="0" borderId="3" xfId="0" applyFont="1" applyBorder="1" applyAlignment="1" applyProtection="1">
      <alignment/>
      <protection locked="0"/>
    </xf>
    <xf numFmtId="49" fontId="8" fillId="3" borderId="1" xfId="0" applyNumberFormat="1" applyFont="1" applyFill="1" applyBorder="1" applyAlignment="1">
      <alignment horizontal="left"/>
    </xf>
    <xf numFmtId="0" fontId="7" fillId="0" borderId="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0"/>
  <sheetViews>
    <sheetView tabSelected="1" view="pageBreakPreview" zoomScale="60" workbookViewId="0" topLeftCell="A1">
      <selection activeCell="L9" sqref="L8:L9"/>
    </sheetView>
  </sheetViews>
  <sheetFormatPr defaultColWidth="9.140625" defaultRowHeight="12.75"/>
  <cols>
    <col min="3" max="3" width="9.28125" style="0" bestFit="1" customWidth="1"/>
    <col min="5" max="5" width="9.28125" style="0" bestFit="1" customWidth="1"/>
    <col min="7" max="7" width="10.140625" style="0" bestFit="1" customWidth="1"/>
    <col min="9" max="9" width="14.7109375" style="0" customWidth="1"/>
    <col min="10" max="10" width="10.140625" style="0" bestFit="1" customWidth="1"/>
    <col min="12" max="12" width="9.28125" style="0" bestFit="1" customWidth="1"/>
    <col min="13" max="13" width="10.140625" style="0" bestFit="1" customWidth="1"/>
  </cols>
  <sheetData>
    <row r="2" ht="18">
      <c r="F2" s="58" t="s">
        <v>66</v>
      </c>
    </row>
    <row r="8" spans="1:4" ht="15.75">
      <c r="A8" s="1" t="s">
        <v>0</v>
      </c>
      <c r="B8" s="1"/>
      <c r="C8" s="1"/>
      <c r="D8" s="1"/>
    </row>
    <row r="9" spans="1:3" ht="15.75">
      <c r="A9" s="1"/>
      <c r="B9" s="1"/>
      <c r="C9" s="2"/>
    </row>
    <row r="10" spans="1:4" ht="15.75">
      <c r="A10" s="1" t="s">
        <v>1</v>
      </c>
      <c r="B10" s="1"/>
      <c r="C10" s="1"/>
      <c r="D10" s="1"/>
    </row>
    <row r="11" spans="1:3" ht="15.75">
      <c r="A11" s="1"/>
      <c r="B11" s="1"/>
      <c r="C11" s="2"/>
    </row>
    <row r="12" spans="1:4" ht="15.75">
      <c r="A12" s="1" t="s">
        <v>2</v>
      </c>
      <c r="B12" s="1"/>
      <c r="C12" s="1"/>
      <c r="D12" s="1"/>
    </row>
    <row r="13" ht="12.75">
      <c r="C13" s="3"/>
    </row>
    <row r="14" spans="1:13" ht="76.5">
      <c r="A14" s="4"/>
      <c r="B14" s="5" t="s">
        <v>3</v>
      </c>
      <c r="C14" s="6" t="s">
        <v>4</v>
      </c>
      <c r="D14" s="5" t="s">
        <v>5</v>
      </c>
      <c r="E14" s="7" t="s">
        <v>6</v>
      </c>
      <c r="F14" s="7" t="s">
        <v>7</v>
      </c>
      <c r="G14" s="7" t="s">
        <v>8</v>
      </c>
      <c r="H14" s="7"/>
      <c r="I14" s="7" t="s">
        <v>9</v>
      </c>
      <c r="J14" s="7" t="s">
        <v>10</v>
      </c>
      <c r="K14" s="7" t="s">
        <v>11</v>
      </c>
      <c r="L14" s="7" t="s">
        <v>12</v>
      </c>
      <c r="M14" s="7" t="s">
        <v>13</v>
      </c>
    </row>
    <row r="15" spans="1:13" ht="12.75">
      <c r="A15" s="8"/>
      <c r="B15" s="9" t="s">
        <v>14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.75">
      <c r="A16" s="12"/>
      <c r="B16" s="12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51">
      <c r="A17" s="16"/>
      <c r="B17" s="16" t="s">
        <v>15</v>
      </c>
      <c r="C17" s="17">
        <v>10.2</v>
      </c>
      <c r="D17" s="18" t="s">
        <v>16</v>
      </c>
      <c r="E17" s="19">
        <v>1</v>
      </c>
      <c r="F17" s="19"/>
      <c r="G17" s="20">
        <v>500</v>
      </c>
      <c r="H17" s="20"/>
      <c r="I17" s="21">
        <f aca="true" t="shared" si="0" ref="I17:I41">SUM(E17*G17)*(93/100)</f>
        <v>465</v>
      </c>
      <c r="J17" s="22">
        <f aca="true" t="shared" si="1" ref="J17:J41">SUM((I17)+(I17*10/100))</f>
        <v>511.5</v>
      </c>
      <c r="K17" s="19"/>
      <c r="L17" s="19"/>
      <c r="M17" s="23"/>
    </row>
    <row r="18" spans="1:13" ht="63.75">
      <c r="A18" s="16"/>
      <c r="B18" s="16" t="s">
        <v>15</v>
      </c>
      <c r="C18" s="17">
        <v>10.2</v>
      </c>
      <c r="D18" s="18" t="s">
        <v>17</v>
      </c>
      <c r="E18" s="19">
        <v>1</v>
      </c>
      <c r="F18" s="19"/>
      <c r="G18" s="20">
        <v>2500</v>
      </c>
      <c r="H18" s="20"/>
      <c r="I18" s="21">
        <f t="shared" si="0"/>
        <v>2325</v>
      </c>
      <c r="J18" s="22">
        <f t="shared" si="1"/>
        <v>2557.5</v>
      </c>
      <c r="K18" s="19"/>
      <c r="L18" s="19"/>
      <c r="M18" s="23"/>
    </row>
    <row r="19" spans="1:13" ht="12.75">
      <c r="A19" s="24"/>
      <c r="B19" s="16" t="s">
        <v>15</v>
      </c>
      <c r="C19" s="25">
        <v>10.2</v>
      </c>
      <c r="D19" s="24" t="s">
        <v>18</v>
      </c>
      <c r="E19" s="15">
        <v>1</v>
      </c>
      <c r="F19" s="15"/>
      <c r="G19" s="26">
        <v>1600</v>
      </c>
      <c r="H19" s="26"/>
      <c r="I19" s="27">
        <f t="shared" si="0"/>
        <v>1488</v>
      </c>
      <c r="J19" s="28">
        <f t="shared" si="1"/>
        <v>1636.8</v>
      </c>
      <c r="K19" s="15"/>
      <c r="L19" s="15"/>
      <c r="M19" s="29"/>
    </row>
    <row r="20" spans="1:13" ht="12.75">
      <c r="A20" s="24"/>
      <c r="B20" s="16" t="s">
        <v>15</v>
      </c>
      <c r="C20" s="25">
        <v>10.2</v>
      </c>
      <c r="D20" s="24" t="s">
        <v>19</v>
      </c>
      <c r="E20" s="15">
        <v>1</v>
      </c>
      <c r="F20" s="15"/>
      <c r="G20" s="26">
        <v>5400</v>
      </c>
      <c r="H20" s="26"/>
      <c r="I20" s="27">
        <f t="shared" si="0"/>
        <v>5022</v>
      </c>
      <c r="J20" s="28">
        <f t="shared" si="1"/>
        <v>5524.2</v>
      </c>
      <c r="K20" s="15"/>
      <c r="L20" s="15"/>
      <c r="M20" s="29"/>
    </row>
    <row r="21" spans="1:13" ht="12.75">
      <c r="A21" s="16"/>
      <c r="B21" s="16" t="s">
        <v>15</v>
      </c>
      <c r="C21" s="17">
        <v>10.2</v>
      </c>
      <c r="D21" s="16" t="s">
        <v>20</v>
      </c>
      <c r="E21" s="19">
        <v>1</v>
      </c>
      <c r="F21" s="19"/>
      <c r="G21" s="20">
        <v>4900</v>
      </c>
      <c r="H21" s="20"/>
      <c r="I21" s="21">
        <f t="shared" si="0"/>
        <v>4557</v>
      </c>
      <c r="J21" s="22">
        <f t="shared" si="1"/>
        <v>5012.7</v>
      </c>
      <c r="K21" s="23"/>
      <c r="L21" s="19"/>
      <c r="M21" s="23"/>
    </row>
    <row r="22" spans="1:13" ht="12.75">
      <c r="A22" s="16"/>
      <c r="B22" s="16" t="s">
        <v>15</v>
      </c>
      <c r="C22" s="30">
        <v>10.8</v>
      </c>
      <c r="D22" s="16" t="s">
        <v>21</v>
      </c>
      <c r="E22" s="31">
        <v>1</v>
      </c>
      <c r="F22" s="31" t="s">
        <v>22</v>
      </c>
      <c r="G22" s="32">
        <v>15100</v>
      </c>
      <c r="H22" s="32"/>
      <c r="I22" s="21">
        <f t="shared" si="0"/>
        <v>14043</v>
      </c>
      <c r="J22" s="22">
        <f t="shared" si="1"/>
        <v>15447.3</v>
      </c>
      <c r="K22" s="21"/>
      <c r="L22" s="31"/>
      <c r="M22" s="21"/>
    </row>
    <row r="23" spans="1:13" ht="12.75">
      <c r="A23" s="24"/>
      <c r="B23" s="24" t="s">
        <v>15</v>
      </c>
      <c r="C23" s="33">
        <v>10.8</v>
      </c>
      <c r="D23" s="24" t="s">
        <v>23</v>
      </c>
      <c r="E23" s="34">
        <v>1</v>
      </c>
      <c r="F23" s="34" t="s">
        <v>24</v>
      </c>
      <c r="G23" s="35">
        <v>4985</v>
      </c>
      <c r="H23" s="35"/>
      <c r="I23" s="27">
        <f t="shared" si="0"/>
        <v>4636.05</v>
      </c>
      <c r="J23" s="28">
        <f t="shared" si="1"/>
        <v>5099.655000000001</v>
      </c>
      <c r="K23" s="34"/>
      <c r="L23" s="34"/>
      <c r="M23" s="27"/>
    </row>
    <row r="24" spans="1:13" ht="12.75">
      <c r="A24" s="24"/>
      <c r="B24" s="24" t="s">
        <v>15</v>
      </c>
      <c r="C24" s="33" t="s">
        <v>25</v>
      </c>
      <c r="D24" s="24" t="s">
        <v>26</v>
      </c>
      <c r="E24" s="34">
        <v>1</v>
      </c>
      <c r="F24" s="34"/>
      <c r="G24" s="35">
        <v>3650</v>
      </c>
      <c r="H24" s="35"/>
      <c r="I24" s="27">
        <f t="shared" si="0"/>
        <v>3394.5</v>
      </c>
      <c r="J24" s="28">
        <f t="shared" si="1"/>
        <v>3733.95</v>
      </c>
      <c r="K24" s="27"/>
      <c r="L24" s="34"/>
      <c r="M24" s="27"/>
    </row>
    <row r="25" spans="1:13" ht="12.75">
      <c r="A25" s="16"/>
      <c r="B25" s="16" t="s">
        <v>15</v>
      </c>
      <c r="C25" s="30">
        <v>10.8</v>
      </c>
      <c r="D25" s="16" t="s">
        <v>27</v>
      </c>
      <c r="E25" s="31">
        <v>1</v>
      </c>
      <c r="F25" s="31" t="s">
        <v>28</v>
      </c>
      <c r="G25" s="32">
        <v>11000</v>
      </c>
      <c r="H25" s="32"/>
      <c r="I25" s="21">
        <f t="shared" si="0"/>
        <v>10230</v>
      </c>
      <c r="J25" s="22">
        <f t="shared" si="1"/>
        <v>11253</v>
      </c>
      <c r="K25" s="31"/>
      <c r="L25" s="31"/>
      <c r="M25" s="21"/>
    </row>
    <row r="26" spans="1:13" ht="12.75">
      <c r="A26" s="16"/>
      <c r="B26" s="16" t="s">
        <v>15</v>
      </c>
      <c r="C26" s="30" t="s">
        <v>29</v>
      </c>
      <c r="D26" s="16" t="s">
        <v>30</v>
      </c>
      <c r="E26" s="31">
        <v>1</v>
      </c>
      <c r="F26" s="31"/>
      <c r="G26" s="32">
        <v>2215</v>
      </c>
      <c r="H26" s="32"/>
      <c r="I26" s="21">
        <f t="shared" si="0"/>
        <v>2059.9500000000003</v>
      </c>
      <c r="J26" s="22">
        <f t="shared" si="1"/>
        <v>2265.945</v>
      </c>
      <c r="K26" s="21"/>
      <c r="L26" s="31"/>
      <c r="M26" s="21"/>
    </row>
    <row r="27" spans="1:13" ht="12.75">
      <c r="A27" s="24"/>
      <c r="B27" s="24" t="s">
        <v>15</v>
      </c>
      <c r="C27" s="33" t="s">
        <v>29</v>
      </c>
      <c r="D27" s="24" t="s">
        <v>31</v>
      </c>
      <c r="E27" s="34">
        <v>1</v>
      </c>
      <c r="F27" s="34"/>
      <c r="G27" s="35">
        <v>550</v>
      </c>
      <c r="H27" s="35"/>
      <c r="I27" s="27">
        <f t="shared" si="0"/>
        <v>511.5</v>
      </c>
      <c r="J27" s="28">
        <f t="shared" si="1"/>
        <v>562.65</v>
      </c>
      <c r="K27" s="34"/>
      <c r="L27" s="34"/>
      <c r="M27" s="27"/>
    </row>
    <row r="28" spans="1:13" ht="12.75">
      <c r="A28" s="24"/>
      <c r="B28" s="24" t="s">
        <v>15</v>
      </c>
      <c r="C28" s="33" t="s">
        <v>29</v>
      </c>
      <c r="D28" s="24" t="s">
        <v>32</v>
      </c>
      <c r="E28" s="34">
        <v>1</v>
      </c>
      <c r="F28" s="34"/>
      <c r="G28" s="35">
        <v>6000</v>
      </c>
      <c r="H28" s="35"/>
      <c r="I28" s="27">
        <f t="shared" si="0"/>
        <v>5580</v>
      </c>
      <c r="J28" s="28">
        <f t="shared" si="1"/>
        <v>6138</v>
      </c>
      <c r="K28" s="34"/>
      <c r="L28" s="34"/>
      <c r="M28" s="27"/>
    </row>
    <row r="29" spans="1:13" ht="12.75">
      <c r="A29" s="16"/>
      <c r="B29" s="16" t="s">
        <v>15</v>
      </c>
      <c r="C29" s="30" t="s">
        <v>29</v>
      </c>
      <c r="D29" s="16" t="s">
        <v>33</v>
      </c>
      <c r="E29" s="31">
        <v>1</v>
      </c>
      <c r="F29" s="31"/>
      <c r="G29" s="32">
        <v>250</v>
      </c>
      <c r="H29" s="32"/>
      <c r="I29" s="21">
        <f t="shared" si="0"/>
        <v>232.5</v>
      </c>
      <c r="J29" s="22">
        <f t="shared" si="1"/>
        <v>255.75</v>
      </c>
      <c r="K29" s="31"/>
      <c r="L29" s="31"/>
      <c r="M29" s="21"/>
    </row>
    <row r="30" spans="1:13" ht="12.75">
      <c r="A30" s="16"/>
      <c r="B30" s="16" t="s">
        <v>15</v>
      </c>
      <c r="C30" s="30" t="s">
        <v>29</v>
      </c>
      <c r="D30" s="16" t="s">
        <v>34</v>
      </c>
      <c r="E30" s="31">
        <v>1</v>
      </c>
      <c r="F30" s="31" t="s">
        <v>35</v>
      </c>
      <c r="G30" s="32">
        <v>275</v>
      </c>
      <c r="H30" s="32"/>
      <c r="I30" s="21">
        <f t="shared" si="0"/>
        <v>255.75</v>
      </c>
      <c r="J30" s="22">
        <f t="shared" si="1"/>
        <v>281.325</v>
      </c>
      <c r="K30" s="31"/>
      <c r="L30" s="31"/>
      <c r="M30" s="21"/>
    </row>
    <row r="31" spans="1:13" ht="12.75">
      <c r="A31" s="24"/>
      <c r="B31" s="24" t="s">
        <v>15</v>
      </c>
      <c r="C31" s="33" t="s">
        <v>36</v>
      </c>
      <c r="D31" s="24" t="s">
        <v>37</v>
      </c>
      <c r="E31" s="34">
        <v>1</v>
      </c>
      <c r="F31" s="34"/>
      <c r="G31" s="35">
        <v>500</v>
      </c>
      <c r="H31" s="35"/>
      <c r="I31" s="27">
        <f t="shared" si="0"/>
        <v>465</v>
      </c>
      <c r="J31" s="28">
        <f t="shared" si="1"/>
        <v>511.5</v>
      </c>
      <c r="K31" s="34"/>
      <c r="L31" s="34"/>
      <c r="M31" s="27"/>
    </row>
    <row r="32" spans="1:13" ht="12.75">
      <c r="A32" s="24"/>
      <c r="B32" s="24" t="s">
        <v>38</v>
      </c>
      <c r="C32" s="33">
        <v>10.8</v>
      </c>
      <c r="D32" s="24" t="s">
        <v>39</v>
      </c>
      <c r="E32" s="34">
        <v>1</v>
      </c>
      <c r="F32" s="34"/>
      <c r="G32" s="35">
        <v>6000</v>
      </c>
      <c r="H32" s="35"/>
      <c r="I32" s="27">
        <f t="shared" si="0"/>
        <v>5580</v>
      </c>
      <c r="J32" s="28">
        <f t="shared" si="1"/>
        <v>6138</v>
      </c>
      <c r="K32" s="34"/>
      <c r="L32" s="34"/>
      <c r="M32" s="27"/>
    </row>
    <row r="33" spans="1:13" ht="12.75">
      <c r="A33" s="16"/>
      <c r="B33" s="16" t="s">
        <v>15</v>
      </c>
      <c r="C33" s="30">
        <v>10.8</v>
      </c>
      <c r="D33" s="16" t="s">
        <v>40</v>
      </c>
      <c r="E33" s="31">
        <v>1</v>
      </c>
      <c r="F33" s="31"/>
      <c r="G33" s="32">
        <v>2500</v>
      </c>
      <c r="H33" s="32"/>
      <c r="I33" s="21">
        <f t="shared" si="0"/>
        <v>2325</v>
      </c>
      <c r="J33" s="22">
        <f t="shared" si="1"/>
        <v>2557.5</v>
      </c>
      <c r="K33" s="31"/>
      <c r="L33" s="31"/>
      <c r="M33" s="21"/>
    </row>
    <row r="34" spans="1:13" ht="12.75">
      <c r="A34" s="16">
        <v>1</v>
      </c>
      <c r="B34" s="16" t="s">
        <v>15</v>
      </c>
      <c r="C34" s="30" t="s">
        <v>29</v>
      </c>
      <c r="D34" s="16" t="s">
        <v>41</v>
      </c>
      <c r="E34" s="31">
        <v>1</v>
      </c>
      <c r="F34" s="31"/>
      <c r="G34" s="32">
        <v>2500</v>
      </c>
      <c r="H34" s="32"/>
      <c r="I34" s="21">
        <f t="shared" si="0"/>
        <v>2325</v>
      </c>
      <c r="J34" s="22">
        <f t="shared" si="1"/>
        <v>2557.5</v>
      </c>
      <c r="K34" s="31"/>
      <c r="L34" s="31"/>
      <c r="M34" s="21"/>
    </row>
    <row r="35" spans="1:13" ht="12.75">
      <c r="A35" s="24"/>
      <c r="B35" s="24" t="s">
        <v>15</v>
      </c>
      <c r="C35" s="33">
        <v>10.8</v>
      </c>
      <c r="D35" s="24" t="s">
        <v>42</v>
      </c>
      <c r="E35" s="34">
        <v>1</v>
      </c>
      <c r="F35" s="34"/>
      <c r="G35" s="35">
        <v>600</v>
      </c>
      <c r="H35" s="35"/>
      <c r="I35" s="27">
        <f t="shared" si="0"/>
        <v>558</v>
      </c>
      <c r="J35" s="28">
        <f t="shared" si="1"/>
        <v>613.8</v>
      </c>
      <c r="K35" s="27"/>
      <c r="L35" s="34"/>
      <c r="M35" s="27"/>
    </row>
    <row r="36" spans="1:13" ht="12.75">
      <c r="A36" s="24"/>
      <c r="B36" s="24" t="s">
        <v>15</v>
      </c>
      <c r="C36" s="33" t="s">
        <v>43</v>
      </c>
      <c r="D36" s="24" t="s">
        <v>44</v>
      </c>
      <c r="E36" s="34">
        <v>3</v>
      </c>
      <c r="F36" s="34"/>
      <c r="G36" s="35">
        <v>1450</v>
      </c>
      <c r="H36" s="35"/>
      <c r="I36" s="27">
        <f t="shared" si="0"/>
        <v>4045.5</v>
      </c>
      <c r="J36" s="28">
        <f t="shared" si="1"/>
        <v>4450.05</v>
      </c>
      <c r="K36" s="34"/>
      <c r="L36" s="34"/>
      <c r="M36" s="27"/>
    </row>
    <row r="37" spans="1:13" ht="12.75">
      <c r="A37" s="16"/>
      <c r="B37" s="16" t="s">
        <v>15</v>
      </c>
      <c r="C37" s="30" t="s">
        <v>43</v>
      </c>
      <c r="D37" s="16" t="s">
        <v>45</v>
      </c>
      <c r="E37" s="31">
        <v>4</v>
      </c>
      <c r="F37" s="31"/>
      <c r="G37" s="32">
        <v>865</v>
      </c>
      <c r="H37" s="32"/>
      <c r="I37" s="21">
        <f t="shared" si="0"/>
        <v>3217.8</v>
      </c>
      <c r="J37" s="22">
        <f t="shared" si="1"/>
        <v>3539.58</v>
      </c>
      <c r="K37" s="31"/>
      <c r="L37" s="31"/>
      <c r="M37" s="21"/>
    </row>
    <row r="38" spans="1:13" ht="12.75">
      <c r="A38" s="16"/>
      <c r="B38" s="16" t="s">
        <v>15</v>
      </c>
      <c r="C38" s="30" t="s">
        <v>43</v>
      </c>
      <c r="D38" s="16" t="s">
        <v>46</v>
      </c>
      <c r="E38" s="31">
        <v>11</v>
      </c>
      <c r="F38" s="31"/>
      <c r="G38" s="32">
        <v>550</v>
      </c>
      <c r="H38" s="32"/>
      <c r="I38" s="21">
        <f t="shared" si="0"/>
        <v>5626.5</v>
      </c>
      <c r="J38" s="22">
        <f t="shared" si="1"/>
        <v>6189.15</v>
      </c>
      <c r="K38" s="31"/>
      <c r="L38" s="31"/>
      <c r="M38" s="21"/>
    </row>
    <row r="39" spans="1:13" ht="12.75">
      <c r="A39" s="24"/>
      <c r="B39" s="24" t="s">
        <v>15</v>
      </c>
      <c r="C39" s="33" t="s">
        <v>43</v>
      </c>
      <c r="D39" s="24" t="s">
        <v>47</v>
      </c>
      <c r="E39" s="34">
        <v>6</v>
      </c>
      <c r="F39" s="34"/>
      <c r="G39" s="35">
        <v>350</v>
      </c>
      <c r="H39" s="35"/>
      <c r="I39" s="27">
        <f t="shared" si="0"/>
        <v>1953</v>
      </c>
      <c r="J39" s="28">
        <f t="shared" si="1"/>
        <v>2148.3</v>
      </c>
      <c r="K39" s="34"/>
      <c r="L39" s="34"/>
      <c r="M39" s="27"/>
    </row>
    <row r="40" spans="1:13" ht="12.75">
      <c r="A40" s="24"/>
      <c r="B40" s="24" t="s">
        <v>15</v>
      </c>
      <c r="C40" s="33" t="s">
        <v>48</v>
      </c>
      <c r="D40" s="24" t="s">
        <v>49</v>
      </c>
      <c r="E40" s="34">
        <v>1</v>
      </c>
      <c r="F40" s="34"/>
      <c r="G40" s="34">
        <v>1250</v>
      </c>
      <c r="H40" s="34"/>
      <c r="I40" s="27">
        <f t="shared" si="0"/>
        <v>1162.5</v>
      </c>
      <c r="J40" s="28">
        <f t="shared" si="1"/>
        <v>1278.75</v>
      </c>
      <c r="K40" s="34"/>
      <c r="L40" s="34"/>
      <c r="M40" s="27"/>
    </row>
    <row r="41" spans="1:13" ht="12.75">
      <c r="A41" s="16"/>
      <c r="B41" s="16" t="s">
        <v>15</v>
      </c>
      <c r="C41" s="30" t="s">
        <v>50</v>
      </c>
      <c r="D41" s="16" t="s">
        <v>51</v>
      </c>
      <c r="E41" s="31">
        <v>1</v>
      </c>
      <c r="F41" s="31"/>
      <c r="G41" s="32">
        <v>12500</v>
      </c>
      <c r="H41" s="32"/>
      <c r="I41" s="21">
        <f t="shared" si="0"/>
        <v>11625</v>
      </c>
      <c r="J41" s="22">
        <f t="shared" si="1"/>
        <v>12787.5</v>
      </c>
      <c r="K41" s="31"/>
      <c r="L41" s="31">
        <v>40</v>
      </c>
      <c r="M41" s="21">
        <v>1250</v>
      </c>
    </row>
    <row r="42" spans="1:13" ht="12.75">
      <c r="A42" s="16"/>
      <c r="B42" s="16"/>
      <c r="C42" s="30"/>
      <c r="D42" s="16"/>
      <c r="E42" s="31"/>
      <c r="F42" s="31"/>
      <c r="G42" s="32"/>
      <c r="H42" s="32"/>
      <c r="I42" s="21"/>
      <c r="J42" s="22"/>
      <c r="K42" s="31"/>
      <c r="L42" s="31"/>
      <c r="M42" s="21"/>
    </row>
    <row r="43" spans="1:13" ht="13.5" thickBot="1">
      <c r="A43" s="36"/>
      <c r="B43" s="36" t="s">
        <v>52</v>
      </c>
      <c r="C43" s="36"/>
      <c r="D43" s="36"/>
      <c r="E43" s="38"/>
      <c r="F43" s="38"/>
      <c r="G43" s="39"/>
      <c r="H43" s="39"/>
      <c r="I43" s="39">
        <f>SUM(I17:I42)</f>
        <v>93683.55</v>
      </c>
      <c r="J43" s="39">
        <f>SUM(J17:J42)</f>
        <v>103051.905</v>
      </c>
      <c r="K43" s="38"/>
      <c r="L43" s="38"/>
      <c r="M43" s="40">
        <f>SUM(M33:M41)</f>
        <v>1250</v>
      </c>
    </row>
    <row r="44" spans="1:14" ht="13.5" thickTop="1">
      <c r="A44" s="37"/>
      <c r="B44" s="37"/>
      <c r="C44" s="41"/>
      <c r="D44" s="37"/>
      <c r="E44" s="34"/>
      <c r="F44" s="34"/>
      <c r="G44" s="35"/>
      <c r="H44" s="35"/>
      <c r="I44" s="27"/>
      <c r="J44" s="28"/>
      <c r="K44" s="34"/>
      <c r="L44" s="34"/>
      <c r="M44" s="27"/>
      <c r="N44" s="42"/>
    </row>
    <row r="45" spans="1:14" ht="12.75">
      <c r="A45" s="37"/>
      <c r="B45" s="43" t="s">
        <v>53</v>
      </c>
      <c r="C45" s="43"/>
      <c r="D45" s="44"/>
      <c r="E45" s="45"/>
      <c r="F45" s="45"/>
      <c r="G45" s="46"/>
      <c r="H45" s="46"/>
      <c r="I45" s="47"/>
      <c r="J45" s="48"/>
      <c r="K45" s="45"/>
      <c r="L45" s="45"/>
      <c r="M45" s="47"/>
      <c r="N45" s="42"/>
    </row>
    <row r="46" spans="1:14" ht="12.75">
      <c r="A46" s="37"/>
      <c r="B46" s="44"/>
      <c r="C46" s="49"/>
      <c r="D46" s="44"/>
      <c r="E46" s="45"/>
      <c r="F46" s="45"/>
      <c r="G46" s="46"/>
      <c r="H46" s="46"/>
      <c r="I46" s="47"/>
      <c r="J46" s="48"/>
      <c r="K46" s="45"/>
      <c r="L46" s="45"/>
      <c r="M46" s="47"/>
      <c r="N46" s="42"/>
    </row>
    <row r="47" spans="1:14" ht="12.75">
      <c r="A47" s="12"/>
      <c r="B47" s="12"/>
      <c r="C47" s="50"/>
      <c r="D47" s="12"/>
      <c r="E47" s="34"/>
      <c r="F47" s="34"/>
      <c r="G47" s="34"/>
      <c r="H47" s="34"/>
      <c r="I47" s="34"/>
      <c r="J47" s="34"/>
      <c r="K47" s="34"/>
      <c r="L47" s="34"/>
      <c r="M47" s="34"/>
      <c r="N47" s="42"/>
    </row>
    <row r="48" spans="1:14" ht="12.75">
      <c r="A48" s="16"/>
      <c r="B48" s="16" t="s">
        <v>15</v>
      </c>
      <c r="C48" s="30">
        <v>10.3</v>
      </c>
      <c r="D48" s="16" t="s">
        <v>54</v>
      </c>
      <c r="E48" s="31">
        <v>1</v>
      </c>
      <c r="F48" s="31"/>
      <c r="G48" s="32">
        <v>1750</v>
      </c>
      <c r="H48" s="32"/>
      <c r="I48" s="21">
        <f aca="true" t="shared" si="2" ref="I48:I56">SUM(E48*G48)</f>
        <v>1750</v>
      </c>
      <c r="J48" s="22">
        <f aca="true" t="shared" si="3" ref="J48:J56">SUM((I48)+(I48*10/100))</f>
        <v>1925</v>
      </c>
      <c r="K48" s="21"/>
      <c r="L48" s="31"/>
      <c r="M48" s="21"/>
      <c r="N48" s="42"/>
    </row>
    <row r="49" spans="1:14" ht="12.75">
      <c r="A49" s="16"/>
      <c r="B49" s="16" t="s">
        <v>15</v>
      </c>
      <c r="C49" s="30">
        <v>10.4</v>
      </c>
      <c r="D49" s="16" t="s">
        <v>55</v>
      </c>
      <c r="E49" s="31">
        <v>120</v>
      </c>
      <c r="F49" s="31" t="s">
        <v>56</v>
      </c>
      <c r="G49" s="32">
        <v>125</v>
      </c>
      <c r="H49" s="32"/>
      <c r="I49" s="21">
        <f t="shared" si="2"/>
        <v>15000</v>
      </c>
      <c r="J49" s="22">
        <f t="shared" si="3"/>
        <v>16500</v>
      </c>
      <c r="K49" s="31"/>
      <c r="L49" s="31"/>
      <c r="M49" s="21"/>
      <c r="N49" s="42"/>
    </row>
    <row r="50" spans="1:14" ht="12.75">
      <c r="A50" s="24"/>
      <c r="B50" s="24" t="s">
        <v>15</v>
      </c>
      <c r="C50" s="33">
        <v>10.3</v>
      </c>
      <c r="D50" s="24" t="s">
        <v>57</v>
      </c>
      <c r="E50" s="34">
        <v>1</v>
      </c>
      <c r="F50" s="34"/>
      <c r="G50" s="35">
        <v>3550</v>
      </c>
      <c r="H50" s="35"/>
      <c r="I50" s="27">
        <f t="shared" si="2"/>
        <v>3550</v>
      </c>
      <c r="J50" s="28">
        <f t="shared" si="3"/>
        <v>3905</v>
      </c>
      <c r="K50" s="34"/>
      <c r="L50" s="34"/>
      <c r="M50" s="27"/>
      <c r="N50" s="42"/>
    </row>
    <row r="51" spans="1:14" ht="12.75">
      <c r="A51" s="24"/>
      <c r="B51" s="24" t="s">
        <v>15</v>
      </c>
      <c r="C51" s="33">
        <v>10.4</v>
      </c>
      <c r="D51" s="24" t="s">
        <v>58</v>
      </c>
      <c r="E51" s="34">
        <v>1</v>
      </c>
      <c r="F51" s="34" t="s">
        <v>56</v>
      </c>
      <c r="G51" s="35">
        <v>9000</v>
      </c>
      <c r="H51" s="35"/>
      <c r="I51" s="27">
        <f t="shared" si="2"/>
        <v>9000</v>
      </c>
      <c r="J51" s="28">
        <f t="shared" si="3"/>
        <v>9900</v>
      </c>
      <c r="K51" s="27"/>
      <c r="L51" s="34"/>
      <c r="M51" s="27"/>
      <c r="N51" s="42"/>
    </row>
    <row r="52" spans="1:14" ht="12.75">
      <c r="A52" s="16"/>
      <c r="B52" s="16" t="s">
        <v>15</v>
      </c>
      <c r="C52" s="30">
        <v>10.6</v>
      </c>
      <c r="D52" s="16" t="s">
        <v>59</v>
      </c>
      <c r="E52" s="31">
        <v>1</v>
      </c>
      <c r="F52" s="31"/>
      <c r="G52" s="32">
        <v>6500</v>
      </c>
      <c r="H52" s="32"/>
      <c r="I52" s="21">
        <f t="shared" si="2"/>
        <v>6500</v>
      </c>
      <c r="J52" s="22">
        <f t="shared" si="3"/>
        <v>7150</v>
      </c>
      <c r="K52" s="31"/>
      <c r="L52" s="31"/>
      <c r="M52" s="21"/>
      <c r="N52" s="42"/>
    </row>
    <row r="53" spans="1:14" ht="12.75">
      <c r="A53" s="16"/>
      <c r="B53" s="16" t="s">
        <v>15</v>
      </c>
      <c r="C53" s="30">
        <v>10.7</v>
      </c>
      <c r="D53" s="16" t="s">
        <v>60</v>
      </c>
      <c r="E53" s="31">
        <v>1</v>
      </c>
      <c r="F53" s="31"/>
      <c r="G53" s="32">
        <v>8500</v>
      </c>
      <c r="H53" s="32"/>
      <c r="I53" s="21">
        <f t="shared" si="2"/>
        <v>8500</v>
      </c>
      <c r="J53" s="22">
        <f t="shared" si="3"/>
        <v>9350</v>
      </c>
      <c r="K53" s="31"/>
      <c r="L53" s="31"/>
      <c r="M53" s="21"/>
      <c r="N53" s="42"/>
    </row>
    <row r="54" spans="1:14" ht="12.75">
      <c r="A54" s="24"/>
      <c r="B54" s="24" t="s">
        <v>15</v>
      </c>
      <c r="C54" s="33">
        <v>10.5</v>
      </c>
      <c r="D54" s="24" t="s">
        <v>61</v>
      </c>
      <c r="E54" s="34">
        <v>1</v>
      </c>
      <c r="F54" s="34"/>
      <c r="G54" s="34">
        <v>3000</v>
      </c>
      <c r="H54" s="35"/>
      <c r="I54" s="27">
        <f t="shared" si="2"/>
        <v>3000</v>
      </c>
      <c r="J54" s="28">
        <f t="shared" si="3"/>
        <v>3300</v>
      </c>
      <c r="K54" s="34"/>
      <c r="L54" s="34"/>
      <c r="M54" s="27"/>
      <c r="N54" s="42"/>
    </row>
    <row r="55" spans="1:14" ht="12.75">
      <c r="A55" s="24"/>
      <c r="B55" s="24" t="s">
        <v>15</v>
      </c>
      <c r="C55" s="33">
        <v>10.5</v>
      </c>
      <c r="D55" s="24" t="s">
        <v>62</v>
      </c>
      <c r="E55" s="34">
        <v>40</v>
      </c>
      <c r="F55" s="34" t="s">
        <v>63</v>
      </c>
      <c r="G55" s="34">
        <v>130</v>
      </c>
      <c r="H55" s="35"/>
      <c r="I55" s="27">
        <f t="shared" si="2"/>
        <v>5200</v>
      </c>
      <c r="J55" s="28">
        <f t="shared" si="3"/>
        <v>5720</v>
      </c>
      <c r="K55" s="34"/>
      <c r="L55" s="34"/>
      <c r="M55" s="27"/>
      <c r="N55" s="42"/>
    </row>
    <row r="56" spans="1:14" ht="12.75">
      <c r="A56" s="16"/>
      <c r="B56" s="16" t="s">
        <v>15</v>
      </c>
      <c r="C56" s="30">
        <v>10.5</v>
      </c>
      <c r="D56" s="16" t="s">
        <v>64</v>
      </c>
      <c r="E56" s="31">
        <v>1</v>
      </c>
      <c r="F56" s="31"/>
      <c r="G56" s="32">
        <v>3500</v>
      </c>
      <c r="H56" s="32"/>
      <c r="I56" s="21">
        <f t="shared" si="2"/>
        <v>3500</v>
      </c>
      <c r="J56" s="22">
        <f t="shared" si="3"/>
        <v>3850</v>
      </c>
      <c r="K56" s="21"/>
      <c r="L56" s="31"/>
      <c r="M56" s="21"/>
      <c r="N56" s="42"/>
    </row>
    <row r="57" spans="1:14" ht="12.75">
      <c r="A57" s="16"/>
      <c r="B57" s="16"/>
      <c r="C57" s="30"/>
      <c r="D57" s="16"/>
      <c r="E57" s="31"/>
      <c r="F57" s="31"/>
      <c r="G57" s="31"/>
      <c r="H57" s="31"/>
      <c r="I57" s="31"/>
      <c r="J57" s="31"/>
      <c r="K57" s="31"/>
      <c r="L57" s="31"/>
      <c r="M57" s="31"/>
      <c r="N57" s="42"/>
    </row>
    <row r="58" spans="1:14" ht="12.75">
      <c r="A58" s="24"/>
      <c r="B58" s="24"/>
      <c r="C58" s="33"/>
      <c r="D58" s="24"/>
      <c r="E58" s="34"/>
      <c r="F58" s="34"/>
      <c r="G58" s="34"/>
      <c r="H58" s="34"/>
      <c r="I58" s="34"/>
      <c r="J58" s="34"/>
      <c r="K58" s="34"/>
      <c r="L58" s="34"/>
      <c r="M58" s="34"/>
      <c r="N58" s="42"/>
    </row>
    <row r="59" spans="1:14" ht="13.5" thickBot="1">
      <c r="A59" s="51"/>
      <c r="B59" s="51" t="s">
        <v>52</v>
      </c>
      <c r="C59" s="51"/>
      <c r="D59" s="51"/>
      <c r="E59" s="52"/>
      <c r="F59" s="52"/>
      <c r="G59" s="53"/>
      <c r="H59" s="53"/>
      <c r="I59" s="53">
        <f>SUM(I48:I58)</f>
        <v>56000</v>
      </c>
      <c r="J59" s="53">
        <f>SUM(J48:J58)</f>
        <v>61600</v>
      </c>
      <c r="K59" s="52"/>
      <c r="L59" s="52"/>
      <c r="M59" s="53">
        <f>SUM(M48:M58)</f>
        <v>0</v>
      </c>
      <c r="N59" s="54"/>
    </row>
    <row r="60" spans="1:14" ht="13.5" thickTop="1">
      <c r="A60" s="12"/>
      <c r="B60" s="12"/>
      <c r="C60" s="50"/>
      <c r="D60" s="12"/>
      <c r="E60" s="34"/>
      <c r="F60" s="34"/>
      <c r="G60" s="34"/>
      <c r="H60" s="34"/>
      <c r="I60" s="34"/>
      <c r="J60" s="34"/>
      <c r="K60" s="34"/>
      <c r="L60" s="34"/>
      <c r="M60" s="34"/>
      <c r="N60" s="42"/>
    </row>
    <row r="61" spans="1:14" ht="13.5" thickBot="1">
      <c r="A61" s="36"/>
      <c r="B61" s="36" t="s">
        <v>65</v>
      </c>
      <c r="C61" s="55"/>
      <c r="D61" s="36"/>
      <c r="E61" s="38"/>
      <c r="F61" s="38"/>
      <c r="G61" s="39"/>
      <c r="H61" s="39"/>
      <c r="I61" s="39">
        <f>SUM(I59)+I43</f>
        <v>149683.55</v>
      </c>
      <c r="J61" s="39">
        <f>SUM(J59)+J43</f>
        <v>164651.905</v>
      </c>
      <c r="K61" s="38"/>
      <c r="L61" s="38"/>
      <c r="M61" s="40">
        <f>SUM(M43)</f>
        <v>1250</v>
      </c>
      <c r="N61" s="56"/>
    </row>
    <row r="62" spans="3:14" ht="13.5" thickTop="1">
      <c r="C62" s="3"/>
      <c r="N62" s="57"/>
    </row>
    <row r="63" spans="3:14" ht="12.75">
      <c r="C63" s="3"/>
      <c r="N63" s="57"/>
    </row>
    <row r="64" spans="3:14" ht="12.75">
      <c r="C64" s="3"/>
      <c r="N64" s="57"/>
    </row>
    <row r="65" spans="3:14" ht="12.75">
      <c r="C65" s="3"/>
      <c r="N65" s="57"/>
    </row>
    <row r="66" spans="3:14" ht="12.75">
      <c r="C66" s="3"/>
      <c r="N66" s="57"/>
    </row>
    <row r="67" spans="3:14" ht="12.75">
      <c r="C67" s="3"/>
      <c r="N67" s="57"/>
    </row>
    <row r="68" spans="3:14" ht="12.75">
      <c r="C68" s="3"/>
      <c r="N68" s="57"/>
    </row>
    <row r="69" spans="3:14" ht="12.75">
      <c r="C69" s="3"/>
      <c r="N69" s="57"/>
    </row>
    <row r="70" spans="3:14" ht="12.75">
      <c r="C70" s="3"/>
      <c r="N70" s="57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sfaulkne</dc:creator>
  <cp:keywords/>
  <dc:description/>
  <cp:lastModifiedBy>Jenny Markandu</cp:lastModifiedBy>
  <cp:lastPrinted>2004-02-27T13:01:24Z</cp:lastPrinted>
  <dcterms:created xsi:type="dcterms:W3CDTF">2004-02-27T12:58:58Z</dcterms:created>
  <dcterms:modified xsi:type="dcterms:W3CDTF">2004-03-03T14:33:13Z</dcterms:modified>
  <cp:category/>
  <cp:version/>
  <cp:contentType/>
  <cp:contentStatus/>
</cp:coreProperties>
</file>